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Disco D\ALESSANDRA MUR\GOBIERNO CORPORATIVO\EJERCICIO 2025\"/>
    </mc:Choice>
  </mc:AlternateContent>
  <xr:revisionPtr revIDLastSave="0" documentId="13_ncr:1_{23D6A9B8-A642-45A9-8EAE-94C2A97218AA}" xr6:coauthVersionLast="47" xr6:coauthVersionMax="47" xr10:uidLastSave="{00000000-0000-0000-0000-000000000000}"/>
  <bookViews>
    <workbookView xWindow="-110" yWindow="-110" windowWidth="19420" windowHeight="11500" tabRatio="902" activeTab="6" xr2:uid="{00000000-000D-0000-FFFF-FFFF00000000}"/>
  </bookViews>
  <sheets>
    <sheet name="Principal" sheetId="35" r:id="rId1"/>
    <sheet name="Ayuda" sheetId="37" r:id="rId2"/>
    <sheet name="1" sheetId="1" r:id="rId3"/>
    <sheet name="2" sheetId="2" r:id="rId4"/>
    <sheet name="3" sheetId="4" r:id="rId5"/>
    <sheet name="4" sheetId="5" r:id="rId6"/>
    <sheet name="5" sheetId="6" r:id="rId7"/>
    <sheet name="6" sheetId="7" r:id="rId8"/>
    <sheet name="7" sheetId="8" r:id="rId9"/>
    <sheet name="8" sheetId="9" r:id="rId10"/>
    <sheet name="9" sheetId="10" r:id="rId11"/>
    <sheet name="10" sheetId="11" r:id="rId12"/>
    <sheet name="11" sheetId="12" r:id="rId13"/>
    <sheet name="12" sheetId="13" r:id="rId14"/>
    <sheet name="13" sheetId="14" r:id="rId15"/>
    <sheet name="14" sheetId="15" r:id="rId16"/>
    <sheet name="15" sheetId="16" r:id="rId17"/>
    <sheet name="16" sheetId="17" r:id="rId18"/>
    <sheet name="17" sheetId="18" r:id="rId19"/>
    <sheet name="18" sheetId="19" r:id="rId20"/>
    <sheet name="19" sheetId="20" r:id="rId21"/>
    <sheet name="20" sheetId="21" r:id="rId22"/>
    <sheet name="21" sheetId="22" r:id="rId23"/>
    <sheet name="22" sheetId="23" r:id="rId24"/>
    <sheet name="23" sheetId="24" r:id="rId25"/>
    <sheet name="24" sheetId="25" r:id="rId26"/>
    <sheet name="25" sheetId="26" r:id="rId27"/>
    <sheet name="26" sheetId="27" r:id="rId28"/>
    <sheet name="27" sheetId="28" r:id="rId29"/>
    <sheet name="28" sheetId="29" r:id="rId30"/>
    <sheet name="29" sheetId="30" r:id="rId31"/>
    <sheet name="30" sheetId="31" r:id="rId32"/>
    <sheet name="31" sheetId="32" r:id="rId33"/>
    <sheet name="SeccionC" sheetId="34" r:id="rId34"/>
    <sheet name="Hoja1" sheetId="38" r:id="rId35"/>
    <sheet name="TC" sheetId="36" state="hidden" r:id="rId36"/>
    <sheet name="Validacion" sheetId="33" state="hidden" r:id="rId37"/>
  </sheets>
  <definedNames>
    <definedName name="_xlnm.Print_Area" localSheetId="2">'1'!$A$1:$G$30</definedName>
    <definedName name="_xlnm.Print_Area" localSheetId="11">'10'!$A$1:$N$57</definedName>
    <definedName name="_xlnm.Print_Area" localSheetId="12">'11'!$A$1:$I$19</definedName>
    <definedName name="_xlnm.Print_Area" localSheetId="13">'12'!$A$1:$K$26</definedName>
    <definedName name="_xlnm.Print_Area" localSheetId="14">'13'!$A$1:$F$34</definedName>
    <definedName name="_xlnm.Print_Area" localSheetId="15">'14'!$A$1:$F$23</definedName>
    <definedName name="_xlnm.Print_Area" localSheetId="16">'15'!$A$1:$J$56</definedName>
    <definedName name="_xlnm.Print_Area" localSheetId="17">'16'!$A$1:$I$20</definedName>
    <definedName name="_xlnm.Print_Area" localSheetId="18">'17'!$A$1:$K$46</definedName>
    <definedName name="_xlnm.Print_Area" localSheetId="19">'18'!$A$1:$E$17</definedName>
    <definedName name="_xlnm.Print_Area" localSheetId="20">'19'!$A$1:$I$20</definedName>
    <definedName name="_xlnm.Print_Area" localSheetId="3">'2'!$A$1:$G$11</definedName>
    <definedName name="_xlnm.Print_Area" localSheetId="21">'20'!$A$1:$I$54</definedName>
    <definedName name="_xlnm.Print_Area" localSheetId="22">'21'!$A$1:$M$136</definedName>
    <definedName name="_xlnm.Print_Area" localSheetId="23">'22'!$A$1:$L$87</definedName>
    <definedName name="_xlnm.Print_Area" localSheetId="24">'23'!$A$1:$J$29</definedName>
    <definedName name="_xlnm.Print_Area" localSheetId="25">'24'!$A$1:$I$29</definedName>
    <definedName name="_xlnm.Print_Area" localSheetId="26">'25'!$A$1:$I$51</definedName>
    <definedName name="_xlnm.Print_Area" localSheetId="27">'26'!$A$1:$I$21</definedName>
    <definedName name="_xlnm.Print_Area" localSheetId="28">'27'!$A$1:$K$201</definedName>
    <definedName name="_xlnm.Print_Area" localSheetId="29">'28'!$A$1:$K$33</definedName>
    <definedName name="_xlnm.Print_Area" localSheetId="30">'29'!$A$1:$G$5</definedName>
    <definedName name="_xlnm.Print_Area" localSheetId="4">'3'!$A$1:$F$12</definedName>
    <definedName name="_xlnm.Print_Area" localSheetId="31">'30'!$A$1:$K$38</definedName>
    <definedName name="_xlnm.Print_Area" localSheetId="32">'31'!$A$1:$I$29</definedName>
    <definedName name="_xlnm.Print_Area" localSheetId="5">'4'!$A$1:$H$35</definedName>
    <definedName name="_xlnm.Print_Area" localSheetId="6">'5'!$A$1:$H$30</definedName>
    <definedName name="_xlnm.Print_Area" localSheetId="7">'6'!$A$1:$G$11</definedName>
    <definedName name="_xlnm.Print_Area" localSheetId="8">'7'!$A$1:$E$9</definedName>
    <definedName name="_xlnm.Print_Area" localSheetId="9">'8'!$A$1:$E$14</definedName>
    <definedName name="_xlnm.Print_Area" localSheetId="10">'9'!$A$1:$G$24</definedName>
    <definedName name="_xlnm.Print_Area" localSheetId="0">Principal!$A$1:$G$14</definedName>
    <definedName name="_xlnm.Print_Area" localSheetId="33">SeccionC!$A$1:$J$43</definedName>
    <definedName name="Decimal_Maximo">Validacion!$E$4</definedName>
    <definedName name="Decimal_Minimo">Validacion!$E$3</definedName>
    <definedName name="Decimal2_Maximo">Validacion!$G$4</definedName>
    <definedName name="Decimal2_Minimo">Validacion!$G$3</definedName>
    <definedName name="Entero_Maximo">Validacion!$C$4</definedName>
    <definedName name="Entero_Minimo">Validacion!$C$3</definedName>
    <definedName name="Explicacion_LongMaximo">Validacion!$D$4</definedName>
    <definedName name="Explicacion_LongMinimo">Validacion!$D$3</definedName>
    <definedName name="Fecha_Maximo">Validacion!$F$4</definedName>
    <definedName name="Fecha_Minimo">Validacion!$F$3</definedName>
    <definedName name="Respuesta_SINO">Validacion!$B$3:$B$4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6" i="22" l="1"/>
  <c r="P135" i="22"/>
  <c r="P134" i="22"/>
  <c r="P133" i="22"/>
  <c r="P132" i="22"/>
  <c r="P131" i="22"/>
  <c r="P130" i="22"/>
  <c r="P129" i="22"/>
  <c r="N9" i="28" l="1"/>
  <c r="N15" i="28" l="1"/>
  <c r="N27" i="28" l="1"/>
  <c r="N18" i="28"/>
  <c r="L17" i="27"/>
  <c r="L11" i="27"/>
  <c r="L44" i="26"/>
  <c r="L40" i="26"/>
  <c r="K51" i="21"/>
  <c r="K37" i="21"/>
  <c r="K34" i="21"/>
  <c r="N32" i="18" l="1"/>
  <c r="N23" i="18"/>
  <c r="M39" i="16" l="1"/>
  <c r="L16" i="12" l="1"/>
  <c r="N20" i="13" l="1"/>
  <c r="L21" i="32"/>
  <c r="L20" i="32"/>
  <c r="J5" i="30"/>
  <c r="J3" i="30"/>
  <c r="N18" i="29"/>
  <c r="N17" i="29"/>
  <c r="N16" i="29"/>
  <c r="N15" i="29"/>
  <c r="N14" i="29"/>
  <c r="N13" i="29"/>
  <c r="N12" i="29"/>
  <c r="N11" i="29"/>
  <c r="N10" i="29"/>
  <c r="N9" i="29"/>
  <c r="N16" i="28"/>
  <c r="N12" i="28"/>
  <c r="N7" i="28"/>
  <c r="L42" i="26"/>
  <c r="L25" i="26"/>
  <c r="L24" i="26"/>
  <c r="L27" i="25"/>
  <c r="H12" i="19"/>
  <c r="H15" i="19"/>
  <c r="H16" i="19"/>
  <c r="N14" i="18"/>
  <c r="N13" i="18"/>
  <c r="N12" i="18"/>
  <c r="N11" i="18"/>
  <c r="Q32" i="11"/>
  <c r="Q31" i="11"/>
  <c r="J23" i="10"/>
  <c r="J22" i="10"/>
  <c r="J18" i="10"/>
  <c r="J17" i="10"/>
  <c r="J16" i="10"/>
  <c r="J15" i="10"/>
  <c r="J14" i="10"/>
  <c r="J13" i="10"/>
  <c r="J12" i="10"/>
  <c r="J11" i="10"/>
  <c r="J10" i="10"/>
  <c r="K18" i="6"/>
  <c r="K17" i="5"/>
  <c r="V42" i="21" l="1"/>
  <c r="V5" i="19"/>
  <c r="V17" i="23" l="1"/>
  <c r="O17" i="23"/>
  <c r="N17" i="23"/>
  <c r="K42" i="21"/>
  <c r="J42" i="21"/>
  <c r="N16" i="18"/>
  <c r="V7" i="18"/>
  <c r="N7" i="18"/>
  <c r="M7" i="18"/>
  <c r="V9" i="17"/>
  <c r="L9" i="17"/>
  <c r="K9" i="17"/>
  <c r="V10" i="17"/>
  <c r="L10" i="17"/>
  <c r="K10" i="17"/>
  <c r="V17" i="20" l="1"/>
  <c r="V16" i="20"/>
  <c r="V5" i="20"/>
  <c r="U3" i="20" l="1"/>
  <c r="Q19" i="35" s="1"/>
  <c r="L20" i="20" l="1"/>
  <c r="AC358" i="36" l="1"/>
  <c r="AC359" i="36"/>
  <c r="AC360" i="36"/>
  <c r="AC361" i="36"/>
  <c r="AC362" i="36"/>
  <c r="AC363" i="36"/>
  <c r="AC364" i="36"/>
  <c r="AC365" i="36"/>
  <c r="AC367" i="36"/>
  <c r="AC368" i="36"/>
  <c r="AC369" i="36"/>
  <c r="C366" i="36"/>
  <c r="AC366" i="36" s="1"/>
  <c r="C346" i="36"/>
  <c r="AC346" i="36" s="1"/>
  <c r="C320" i="36"/>
  <c r="C307" i="36"/>
  <c r="C300" i="36"/>
  <c r="C299" i="36"/>
  <c r="C292" i="36"/>
  <c r="C222" i="36"/>
  <c r="C213" i="36"/>
  <c r="G196" i="36"/>
  <c r="AC196" i="36" s="1"/>
  <c r="G197" i="36"/>
  <c r="AC197" i="36" s="1"/>
  <c r="G195" i="36"/>
  <c r="AC195" i="36" s="1"/>
  <c r="AC338" i="36"/>
  <c r="AC339" i="36"/>
  <c r="AC340" i="36"/>
  <c r="AC341" i="36"/>
  <c r="AC342" i="36"/>
  <c r="AC343" i="36"/>
  <c r="AC344" i="36"/>
  <c r="AC345" i="36"/>
  <c r="AC347" i="36"/>
  <c r="AC348" i="36"/>
  <c r="AC350" i="36"/>
  <c r="AC351" i="36"/>
  <c r="AC352" i="36"/>
  <c r="AC353" i="36"/>
  <c r="AC354" i="36"/>
  <c r="AC355" i="36"/>
  <c r="AC356" i="36"/>
  <c r="AC357" i="36"/>
  <c r="C349" i="36"/>
  <c r="AC349" i="36" s="1"/>
  <c r="C184" i="36"/>
  <c r="C180" i="36"/>
  <c r="K47" i="21" l="1"/>
  <c r="K46" i="21"/>
  <c r="Q11" i="11"/>
  <c r="Q14" i="11"/>
  <c r="Q10" i="11"/>
  <c r="K1" i="21" l="1"/>
  <c r="J5" i="21"/>
  <c r="K5" i="21"/>
  <c r="V5" i="21"/>
  <c r="J9" i="21"/>
  <c r="K9" i="21"/>
  <c r="V9" i="21"/>
  <c r="J41" i="21"/>
  <c r="K41" i="21"/>
  <c r="V41" i="21"/>
  <c r="J43" i="21"/>
  <c r="K43" i="21"/>
  <c r="V43" i="21"/>
  <c r="U3" i="21" l="1"/>
  <c r="I5" i="14"/>
  <c r="I15" i="14"/>
  <c r="I14" i="14"/>
  <c r="N26" i="13"/>
  <c r="N17" i="13"/>
  <c r="N5" i="13"/>
  <c r="L5" i="12"/>
  <c r="Q5" i="11"/>
  <c r="J5" i="10"/>
  <c r="H6" i="9"/>
  <c r="H6" i="8"/>
  <c r="H5" i="8"/>
  <c r="J5" i="7"/>
  <c r="K6" i="6"/>
  <c r="K5" i="6"/>
  <c r="K23" i="5"/>
  <c r="K5" i="5"/>
  <c r="I6" i="4"/>
  <c r="I5" i="4"/>
  <c r="J6" i="2"/>
  <c r="J5" i="2"/>
  <c r="J30" i="1"/>
  <c r="J14" i="1"/>
  <c r="J10" i="1"/>
  <c r="L5" i="32"/>
  <c r="N32" i="31"/>
  <c r="N5" i="31"/>
  <c r="N24" i="29"/>
  <c r="N6" i="29"/>
  <c r="N194" i="28"/>
  <c r="N35" i="28"/>
  <c r="N34" i="28"/>
  <c r="N5" i="28"/>
  <c r="L21" i="27"/>
  <c r="L6" i="27"/>
  <c r="L7" i="27"/>
  <c r="L5" i="27"/>
  <c r="L38" i="26"/>
  <c r="L21" i="26"/>
  <c r="L20" i="26"/>
  <c r="L7" i="26"/>
  <c r="L6" i="26"/>
  <c r="L6" i="25"/>
  <c r="L7" i="25"/>
  <c r="L8" i="25"/>
  <c r="L9" i="25"/>
  <c r="L10" i="25"/>
  <c r="L5" i="25"/>
  <c r="M6" i="24"/>
  <c r="M5" i="24"/>
  <c r="O58" i="23"/>
  <c r="O59" i="23"/>
  <c r="O57" i="23"/>
  <c r="O53" i="23"/>
  <c r="O52" i="23"/>
  <c r="O18" i="23"/>
  <c r="O16" i="23"/>
  <c r="O5" i="23"/>
  <c r="P16" i="22"/>
  <c r="P12" i="22"/>
  <c r="P6" i="22"/>
  <c r="P7" i="22"/>
  <c r="P8" i="22"/>
  <c r="P5" i="22"/>
  <c r="L17" i="20"/>
  <c r="L16" i="20"/>
  <c r="L5" i="20"/>
  <c r="H5" i="19"/>
  <c r="N8" i="18"/>
  <c r="N6" i="18"/>
  <c r="N5" i="18"/>
  <c r="L8" i="17"/>
  <c r="L7" i="17"/>
  <c r="L6" i="17"/>
  <c r="L5" i="17"/>
  <c r="M46" i="16"/>
  <c r="M6" i="16"/>
  <c r="I6" i="15" l="1"/>
  <c r="I5" i="15"/>
  <c r="I34" i="14"/>
  <c r="I33" i="14"/>
  <c r="Q37" i="11"/>
  <c r="I13" i="35" l="1"/>
  <c r="V5" i="32" l="1"/>
  <c r="V32" i="31"/>
  <c r="V5" i="31"/>
  <c r="V24" i="29"/>
  <c r="V6" i="29"/>
  <c r="V35" i="28"/>
  <c r="V34" i="28"/>
  <c r="V5" i="28"/>
  <c r="V21" i="27"/>
  <c r="V6" i="27"/>
  <c r="V7" i="27"/>
  <c r="V5" i="27"/>
  <c r="V38" i="26"/>
  <c r="V21" i="26"/>
  <c r="V20" i="26"/>
  <c r="V7" i="26"/>
  <c r="V6" i="26"/>
  <c r="V10" i="25"/>
  <c r="V6" i="25"/>
  <c r="V7" i="25"/>
  <c r="V8" i="25"/>
  <c r="V9" i="25"/>
  <c r="V5" i="25"/>
  <c r="V6" i="24"/>
  <c r="V5" i="24"/>
  <c r="V57" i="23"/>
  <c r="V53" i="23"/>
  <c r="V52" i="23"/>
  <c r="V18" i="23"/>
  <c r="V16" i="23"/>
  <c r="V5" i="23"/>
  <c r="V16" i="22"/>
  <c r="V12" i="22"/>
  <c r="V6" i="22"/>
  <c r="V7" i="22"/>
  <c r="V8" i="22"/>
  <c r="V5" i="22"/>
  <c r="V6" i="18"/>
  <c r="V8" i="18"/>
  <c r="V5" i="18"/>
  <c r="V6" i="17"/>
  <c r="V7" i="17"/>
  <c r="V8" i="17"/>
  <c r="V5" i="17"/>
  <c r="V46" i="16"/>
  <c r="V6" i="16"/>
  <c r="V6" i="15"/>
  <c r="V5" i="15"/>
  <c r="V33" i="14"/>
  <c r="V15" i="14"/>
  <c r="V14" i="14"/>
  <c r="V5" i="14"/>
  <c r="V26" i="13"/>
  <c r="V17" i="13"/>
  <c r="V5" i="13"/>
  <c r="V37" i="11"/>
  <c r="V5" i="11"/>
  <c r="V5" i="10"/>
  <c r="V6" i="9"/>
  <c r="V6" i="8"/>
  <c r="V5" i="8"/>
  <c r="V5" i="7"/>
  <c r="V6" i="6"/>
  <c r="V5" i="6"/>
  <c r="V23" i="5"/>
  <c r="V5" i="5"/>
  <c r="V6" i="4"/>
  <c r="V5" i="4"/>
  <c r="V6" i="2"/>
  <c r="V5" i="2"/>
  <c r="V14" i="1"/>
  <c r="V10" i="1"/>
  <c r="V5" i="12"/>
  <c r="U3" i="32" l="1"/>
  <c r="Q33" i="35" s="1"/>
  <c r="U3" i="31"/>
  <c r="Q32" i="35" s="1"/>
  <c r="U3" i="29"/>
  <c r="Q30" i="35" s="1"/>
  <c r="U3" i="25"/>
  <c r="Q24" i="35" s="1"/>
  <c r="U3" i="18"/>
  <c r="Q17" i="35" s="1"/>
  <c r="U3" i="15"/>
  <c r="G32" i="35" s="1"/>
  <c r="U3" i="12"/>
  <c r="G29" i="35" s="1"/>
  <c r="U3" i="10"/>
  <c r="G27" i="35" s="1"/>
  <c r="U3" i="8"/>
  <c r="G24" i="35" s="1"/>
  <c r="U3" i="7"/>
  <c r="G23" i="35" s="1"/>
  <c r="U3" i="5"/>
  <c r="G21" i="35" s="1"/>
  <c r="U3" i="9"/>
  <c r="G26" i="35" s="1"/>
  <c r="U3" i="2"/>
  <c r="G19" i="35" s="1"/>
  <c r="U3" i="28" l="1"/>
  <c r="Q28" i="35" s="1"/>
  <c r="U3" i="27"/>
  <c r="Q27" i="35" s="1"/>
  <c r="U3" i="26"/>
  <c r="Q26" i="35" s="1"/>
  <c r="U3" i="24"/>
  <c r="Q23" i="35" s="1"/>
  <c r="U3" i="23"/>
  <c r="Q22" i="35" s="1"/>
  <c r="U3" i="22"/>
  <c r="Q21" i="35" s="1"/>
  <c r="Q20" i="35"/>
  <c r="U3" i="17"/>
  <c r="G35" i="35" s="1"/>
  <c r="U3" i="16"/>
  <c r="G34" i="35" s="1"/>
  <c r="U3" i="6"/>
  <c r="G22" i="35" s="1"/>
  <c r="U3" i="14"/>
  <c r="G31" i="35" s="1"/>
  <c r="U3" i="13"/>
  <c r="G30" i="35" s="1"/>
  <c r="U3" i="11"/>
  <c r="G28" i="35" s="1"/>
  <c r="U3" i="4"/>
  <c r="G20" i="35" s="1"/>
  <c r="U3" i="1"/>
  <c r="G18" i="35" s="1"/>
  <c r="I11" i="35"/>
  <c r="I9" i="35"/>
  <c r="C290" i="36" l="1"/>
  <c r="C291" i="36"/>
  <c r="C289" i="36"/>
  <c r="C261" i="36"/>
  <c r="C259" i="36"/>
  <c r="C253" i="36"/>
  <c r="C251" i="36"/>
  <c r="C245" i="36"/>
  <c r="C243" i="36"/>
  <c r="C237" i="36"/>
  <c r="C235" i="36"/>
  <c r="C269" i="36"/>
  <c r="C267" i="36"/>
  <c r="C207" i="36"/>
  <c r="C198" i="36"/>
  <c r="E164" i="36"/>
  <c r="AC164" i="36" s="1"/>
  <c r="E163" i="36"/>
  <c r="AC163" i="36" s="1"/>
  <c r="E162" i="36"/>
  <c r="C161" i="36"/>
  <c r="C148" i="36"/>
  <c r="C143" i="36"/>
  <c r="C141" i="36" l="1"/>
  <c r="AC141" i="36" s="1"/>
  <c r="C139" i="36"/>
  <c r="AC139" i="36" s="1"/>
  <c r="D138" i="36"/>
  <c r="AC138" i="36" s="1"/>
  <c r="D135" i="36"/>
  <c r="AC135" i="36" s="1"/>
  <c r="D136" i="36"/>
  <c r="AC136" i="36" s="1"/>
  <c r="D137" i="36"/>
  <c r="AC137" i="36" s="1"/>
  <c r="D134" i="36"/>
  <c r="AC134" i="36" s="1"/>
  <c r="C131" i="36"/>
  <c r="AC131" i="36" s="1"/>
  <c r="E128" i="36"/>
  <c r="AC128" i="36" s="1"/>
  <c r="E127" i="36"/>
  <c r="AC127" i="36" s="1"/>
  <c r="AC129" i="36"/>
  <c r="AC130" i="36"/>
  <c r="AC132" i="36"/>
  <c r="AC133" i="36"/>
  <c r="AC140" i="36"/>
  <c r="AC142" i="36"/>
  <c r="AC143" i="36"/>
  <c r="AC144" i="36"/>
  <c r="AC145" i="36"/>
  <c r="AC146" i="36"/>
  <c r="AC147" i="36"/>
  <c r="AC148" i="36"/>
  <c r="AC149" i="36"/>
  <c r="AC150" i="36"/>
  <c r="AC151" i="36"/>
  <c r="AC152" i="36"/>
  <c r="AC153" i="36"/>
  <c r="AC154" i="36"/>
  <c r="AC155" i="36"/>
  <c r="AC156" i="36"/>
  <c r="AC157" i="36"/>
  <c r="AC158" i="36"/>
  <c r="AC159" i="36"/>
  <c r="AC160" i="36"/>
  <c r="AC161" i="36"/>
  <c r="AC162" i="36"/>
  <c r="AC165" i="36"/>
  <c r="AC166" i="36"/>
  <c r="AC167" i="36"/>
  <c r="AC168" i="36"/>
  <c r="AC169" i="36"/>
  <c r="AC170" i="36"/>
  <c r="AC171" i="36"/>
  <c r="AC172" i="36"/>
  <c r="AC173" i="36"/>
  <c r="AC174" i="36"/>
  <c r="AC175" i="36"/>
  <c r="AC176" i="36"/>
  <c r="AC177" i="36"/>
  <c r="AC178" i="36"/>
  <c r="AC179" i="36"/>
  <c r="AC180" i="36"/>
  <c r="AC181" i="36"/>
  <c r="AC182" i="36"/>
  <c r="AC183" i="36"/>
  <c r="AC184" i="36"/>
  <c r="AC185" i="36"/>
  <c r="AC186" i="36"/>
  <c r="AC187" i="36"/>
  <c r="AC188" i="36"/>
  <c r="AC189" i="36"/>
  <c r="AC190" i="36"/>
  <c r="AC191" i="36"/>
  <c r="AC192" i="36"/>
  <c r="AC193" i="36"/>
  <c r="AC194" i="36"/>
  <c r="AC198" i="36"/>
  <c r="AC199" i="36"/>
  <c r="AC200" i="36"/>
  <c r="AC201" i="36"/>
  <c r="AC202" i="36"/>
  <c r="AC203" i="36"/>
  <c r="AC204" i="36"/>
  <c r="AC205" i="36"/>
  <c r="AC206" i="36"/>
  <c r="AC207" i="36"/>
  <c r="AC208" i="36"/>
  <c r="AC209" i="36"/>
  <c r="AC210" i="36"/>
  <c r="AC211" i="36"/>
  <c r="AC212" i="36"/>
  <c r="AC213" i="36"/>
  <c r="AC214" i="36"/>
  <c r="AC215" i="36"/>
  <c r="AC216" i="36"/>
  <c r="AC217" i="36"/>
  <c r="AC218" i="36"/>
  <c r="AC219" i="36"/>
  <c r="AC220" i="36"/>
  <c r="AC221" i="36"/>
  <c r="AC222" i="36"/>
  <c r="AC223" i="36"/>
  <c r="AC224" i="36"/>
  <c r="AC225" i="36"/>
  <c r="AC226" i="36"/>
  <c r="AC227" i="36"/>
  <c r="AC228" i="36"/>
  <c r="AC229" i="36"/>
  <c r="AC230" i="36"/>
  <c r="AC231" i="36"/>
  <c r="AC232" i="36"/>
  <c r="AC233" i="36"/>
  <c r="AC234" i="36"/>
  <c r="AC235" i="36"/>
  <c r="AC236" i="36"/>
  <c r="AC237" i="36"/>
  <c r="AC238" i="36"/>
  <c r="AC239" i="36"/>
  <c r="AC240" i="36"/>
  <c r="AC241" i="36"/>
  <c r="AC242" i="36"/>
  <c r="AC243" i="36"/>
  <c r="AC244" i="36"/>
  <c r="AC245" i="36"/>
  <c r="AC246" i="36"/>
  <c r="AC247" i="36"/>
  <c r="AC248" i="36"/>
  <c r="AC249" i="36"/>
  <c r="AC250" i="36"/>
  <c r="AC251" i="36"/>
  <c r="AC252" i="36"/>
  <c r="AC253" i="36"/>
  <c r="AC254" i="36"/>
  <c r="AC255" i="36"/>
  <c r="AC256" i="36"/>
  <c r="AC257" i="36"/>
  <c r="AC258" i="36"/>
  <c r="AC259" i="36"/>
  <c r="AC260" i="36"/>
  <c r="AC261" i="36"/>
  <c r="AC262" i="36"/>
  <c r="AC263" i="36"/>
  <c r="AC264" i="36"/>
  <c r="AC265" i="36"/>
  <c r="AC266" i="36"/>
  <c r="AC267" i="36"/>
  <c r="AC268" i="36"/>
  <c r="AC269" i="36"/>
  <c r="AC270" i="36"/>
  <c r="AC271" i="36"/>
  <c r="AC272" i="36"/>
  <c r="AC273" i="36"/>
  <c r="AC274" i="36"/>
  <c r="AC275" i="36"/>
  <c r="AC276" i="36"/>
  <c r="AC277" i="36"/>
  <c r="AC278" i="36"/>
  <c r="AC279" i="36"/>
  <c r="AC280" i="36"/>
  <c r="AC281" i="36"/>
  <c r="AC282" i="36"/>
  <c r="AC283" i="36"/>
  <c r="AC284" i="36"/>
  <c r="AC285" i="36"/>
  <c r="AC286" i="36"/>
  <c r="AC287" i="36"/>
  <c r="AC288" i="36"/>
  <c r="AC289" i="36"/>
  <c r="AC290" i="36"/>
  <c r="AC291" i="36"/>
  <c r="AC292" i="36"/>
  <c r="AC293" i="36"/>
  <c r="AC294" i="36"/>
  <c r="AC295" i="36"/>
  <c r="AC296" i="36"/>
  <c r="AC297" i="36"/>
  <c r="AC298" i="36"/>
  <c r="AC299" i="36"/>
  <c r="AC300" i="36"/>
  <c r="AC301" i="36"/>
  <c r="AC302" i="36"/>
  <c r="AC303" i="36"/>
  <c r="AC304" i="36"/>
  <c r="AC305" i="36"/>
  <c r="AC306" i="36"/>
  <c r="AC307" i="36"/>
  <c r="AC308" i="36"/>
  <c r="AC309" i="36"/>
  <c r="AC310" i="36"/>
  <c r="AC311" i="36"/>
  <c r="AC312" i="36"/>
  <c r="AC313" i="36"/>
  <c r="AC314" i="36"/>
  <c r="AC315" i="36"/>
  <c r="AC316" i="36"/>
  <c r="AC317" i="36"/>
  <c r="AC318" i="36"/>
  <c r="AC319" i="36"/>
  <c r="AC320" i="36"/>
  <c r="AC321" i="36"/>
  <c r="AC322" i="36"/>
  <c r="AC323" i="36"/>
  <c r="AC324" i="36"/>
  <c r="AC325" i="36"/>
  <c r="AC326" i="36"/>
  <c r="AC327" i="36"/>
  <c r="AC328" i="36"/>
  <c r="AC329" i="36"/>
  <c r="AC330" i="36"/>
  <c r="AC331" i="36"/>
  <c r="AC332" i="36"/>
  <c r="AC333" i="36"/>
  <c r="AC334" i="36"/>
  <c r="AC335" i="36"/>
  <c r="AC336" i="36"/>
  <c r="AC337" i="36"/>
  <c r="AC2" i="36"/>
  <c r="AC3" i="36"/>
  <c r="AC4" i="36"/>
  <c r="AC5" i="36"/>
  <c r="AC6" i="36"/>
  <c r="AC7" i="36"/>
  <c r="AC8" i="36"/>
  <c r="AC9" i="36"/>
  <c r="AC10" i="36"/>
  <c r="AC11" i="36"/>
  <c r="AC12" i="36"/>
  <c r="AC13" i="36"/>
  <c r="AC14" i="36"/>
  <c r="AC15" i="36"/>
  <c r="AC16" i="36"/>
  <c r="AC17" i="36"/>
  <c r="AC18" i="36"/>
  <c r="AC19" i="36"/>
  <c r="AC20" i="36"/>
  <c r="AC21" i="36"/>
  <c r="AC22" i="36"/>
  <c r="AC23" i="36"/>
  <c r="AC24" i="36"/>
  <c r="AC25" i="36"/>
  <c r="AC26" i="36"/>
  <c r="AC27" i="36"/>
  <c r="AC28" i="36"/>
  <c r="AC29" i="36"/>
  <c r="AC30" i="36"/>
  <c r="AC31" i="36"/>
  <c r="AC32" i="36"/>
  <c r="AC33" i="36"/>
  <c r="AC34" i="36"/>
  <c r="AC35" i="36"/>
  <c r="AC36" i="36"/>
  <c r="AC125" i="36"/>
  <c r="E126" i="36"/>
  <c r="AC126" i="36" s="1"/>
  <c r="L1" i="32" l="1"/>
  <c r="N1" i="31"/>
  <c r="J1" i="30"/>
  <c r="N1" i="28"/>
  <c r="L1" i="27"/>
  <c r="L1" i="25"/>
  <c r="M1" i="24"/>
  <c r="O1" i="23"/>
  <c r="P1" i="22"/>
  <c r="L1" i="20"/>
  <c r="H1" i="19"/>
  <c r="N1" i="18"/>
  <c r="L1" i="17"/>
  <c r="I1" i="15"/>
  <c r="I1" i="14"/>
  <c r="N1" i="13"/>
  <c r="L1" i="12"/>
  <c r="Q1" i="11"/>
  <c r="J1" i="10"/>
  <c r="H1" i="8"/>
  <c r="J1" i="7"/>
  <c r="K1" i="6"/>
  <c r="K1" i="5"/>
  <c r="I1" i="4"/>
  <c r="J1" i="2"/>
  <c r="E124" i="36" l="1"/>
  <c r="E123" i="36"/>
  <c r="AC123" i="36" s="1"/>
  <c r="E122" i="36"/>
  <c r="AC122" i="36" s="1"/>
  <c r="E120" i="36"/>
  <c r="AC120" i="36" s="1"/>
  <c r="E119" i="36"/>
  <c r="AC119" i="36" s="1"/>
  <c r="E118" i="36"/>
  <c r="E117" i="36"/>
  <c r="E116" i="36"/>
  <c r="AC116" i="36" s="1"/>
  <c r="E115" i="36"/>
  <c r="AC115" i="36" s="1"/>
  <c r="E114" i="36"/>
  <c r="E113" i="36"/>
  <c r="E112" i="36"/>
  <c r="E111" i="36"/>
  <c r="AC111" i="36" s="1"/>
  <c r="E110" i="36"/>
  <c r="E109" i="36"/>
  <c r="E108" i="36"/>
  <c r="E107" i="36"/>
  <c r="AC107" i="36" s="1"/>
  <c r="E106" i="36"/>
  <c r="E105" i="36"/>
  <c r="E104" i="36"/>
  <c r="AC104" i="36" s="1"/>
  <c r="E103" i="36"/>
  <c r="AC103" i="36" s="1"/>
  <c r="E102" i="36"/>
  <c r="E101" i="36"/>
  <c r="E100" i="36"/>
  <c r="E99" i="36"/>
  <c r="AC99" i="36" s="1"/>
  <c r="E98" i="36"/>
  <c r="E97" i="36"/>
  <c r="E96" i="36"/>
  <c r="AC96" i="36" s="1"/>
  <c r="E95" i="36"/>
  <c r="AC95" i="36" s="1"/>
  <c r="E94" i="36"/>
  <c r="E93" i="36"/>
  <c r="E92" i="36"/>
  <c r="E91" i="36"/>
  <c r="AC91" i="36" s="1"/>
  <c r="E90" i="36"/>
  <c r="E89" i="36"/>
  <c r="E88" i="36"/>
  <c r="E87" i="36"/>
  <c r="AC87" i="36" s="1"/>
  <c r="E86" i="36"/>
  <c r="E85" i="36"/>
  <c r="AC85" i="36" s="1"/>
  <c r="E84" i="36"/>
  <c r="E83" i="36"/>
  <c r="AC83" i="36" s="1"/>
  <c r="E82" i="36"/>
  <c r="E81" i="36"/>
  <c r="E80" i="36"/>
  <c r="E79" i="36"/>
  <c r="AC79" i="36" s="1"/>
  <c r="E78" i="36"/>
  <c r="E77" i="36"/>
  <c r="E76" i="36"/>
  <c r="E75" i="36"/>
  <c r="AC75" i="36" s="1"/>
  <c r="E74" i="36"/>
  <c r="E73" i="36"/>
  <c r="E72" i="36"/>
  <c r="E71" i="36"/>
  <c r="AC71" i="36" s="1"/>
  <c r="E70" i="36"/>
  <c r="E69" i="36"/>
  <c r="AC69" i="36" s="1"/>
  <c r="E68" i="36"/>
  <c r="AC68" i="36" s="1"/>
  <c r="E67" i="36"/>
  <c r="E66" i="36"/>
  <c r="E65" i="36"/>
  <c r="AC65" i="36" s="1"/>
  <c r="E64" i="36"/>
  <c r="E63" i="36"/>
  <c r="E62" i="36"/>
  <c r="E61" i="36"/>
  <c r="AC61" i="36" s="1"/>
  <c r="E60" i="36"/>
  <c r="E59" i="36"/>
  <c r="E58" i="36"/>
  <c r="E57" i="36"/>
  <c r="AC57" i="36" s="1"/>
  <c r="E56" i="36"/>
  <c r="AC56" i="36" s="1"/>
  <c r="E55" i="36"/>
  <c r="E54" i="36"/>
  <c r="E53" i="36"/>
  <c r="E52" i="36"/>
  <c r="AC52" i="36" s="1"/>
  <c r="E51" i="36"/>
  <c r="E50" i="36"/>
  <c r="E49" i="36"/>
  <c r="AC49" i="36" s="1"/>
  <c r="E48" i="36"/>
  <c r="AC48" i="36" s="1"/>
  <c r="E47" i="36"/>
  <c r="E46" i="36"/>
  <c r="E45" i="36"/>
  <c r="E44" i="36"/>
  <c r="AC44" i="36" s="1"/>
  <c r="E43" i="36"/>
  <c r="E42" i="36"/>
  <c r="E41" i="36"/>
  <c r="E40" i="36"/>
  <c r="AC40" i="36" s="1"/>
  <c r="E39" i="36"/>
  <c r="E38" i="36"/>
  <c r="E37" i="36"/>
  <c r="AC37" i="36" s="1"/>
  <c r="AC60" i="36" l="1"/>
  <c r="AC97" i="36"/>
  <c r="AC51" i="36"/>
  <c r="AC47" i="36"/>
  <c r="AC39" i="36"/>
  <c r="AC55" i="36"/>
  <c r="AC63" i="36"/>
  <c r="AC50" i="36"/>
  <c r="AC46" i="36"/>
  <c r="AC42" i="36"/>
  <c r="AC38" i="36"/>
  <c r="AC54" i="36"/>
  <c r="AC58" i="36"/>
  <c r="AC62" i="36"/>
  <c r="AC66" i="36"/>
  <c r="AC67" i="36"/>
  <c r="AC72" i="36"/>
  <c r="AC74" i="36"/>
  <c r="AC78" i="36"/>
  <c r="AC82" i="36"/>
  <c r="AC90" i="36"/>
  <c r="AC94" i="36"/>
  <c r="AC98" i="36"/>
  <c r="AC102" i="36"/>
  <c r="AC106" i="36"/>
  <c r="AC110" i="36"/>
  <c r="AC114" i="36"/>
  <c r="AC118" i="36"/>
  <c r="AC45" i="36"/>
  <c r="AC41" i="36"/>
  <c r="AC53" i="36"/>
  <c r="AC73" i="36"/>
  <c r="AC77" i="36"/>
  <c r="AC81" i="36"/>
  <c r="AC89" i="36"/>
  <c r="AC93" i="36"/>
  <c r="AC105" i="36"/>
  <c r="AC101" i="36"/>
  <c r="AC109" i="36"/>
  <c r="AC113" i="36"/>
  <c r="AC117" i="36"/>
  <c r="AC121" i="36"/>
  <c r="AC124" i="36"/>
  <c r="AC64" i="36"/>
  <c r="AC70" i="36"/>
  <c r="AC76" i="36"/>
  <c r="AC80" i="36"/>
  <c r="AC84" i="36"/>
  <c r="AC86" i="36"/>
  <c r="AC88" i="36"/>
  <c r="AC92" i="36"/>
  <c r="AC100" i="36"/>
  <c r="AC108" i="36"/>
  <c r="AC112" i="36"/>
  <c r="AC43" i="36"/>
  <c r="AC59" i="36"/>
  <c r="J23" i="1" l="1"/>
  <c r="J24" i="1"/>
  <c r="Q33" i="11" l="1"/>
  <c r="Q30" i="11"/>
  <c r="P121" i="22"/>
  <c r="P118" i="22"/>
  <c r="P100" i="22"/>
  <c r="P97" i="22"/>
  <c r="P79" i="22"/>
  <c r="P76" i="22"/>
  <c r="P58" i="22"/>
  <c r="P55" i="22"/>
  <c r="P37" i="22"/>
  <c r="P34" i="22"/>
  <c r="J22" i="1" l="1"/>
  <c r="J17" i="1"/>
  <c r="J5" i="6" l="1"/>
  <c r="M32" i="31" l="1"/>
  <c r="M5" i="31"/>
  <c r="M24" i="29"/>
  <c r="M6" i="29"/>
  <c r="M5" i="28"/>
  <c r="M35" i="28"/>
  <c r="M34" i="28"/>
  <c r="M194" i="28"/>
  <c r="K21" i="27"/>
  <c r="K6" i="27"/>
  <c r="K7" i="27"/>
  <c r="K38" i="26"/>
  <c r="K21" i="26"/>
  <c r="K20" i="26"/>
  <c r="K7" i="26"/>
  <c r="K10" i="25"/>
  <c r="K6" i="25"/>
  <c r="K7" i="25"/>
  <c r="K8" i="25"/>
  <c r="K9" i="25"/>
  <c r="L6" i="24"/>
  <c r="L5" i="24"/>
  <c r="N5" i="23"/>
  <c r="N18" i="23"/>
  <c r="N16" i="23"/>
  <c r="N53" i="23"/>
  <c r="N52" i="23"/>
  <c r="N58" i="23"/>
  <c r="N59" i="23"/>
  <c r="N57" i="23"/>
  <c r="O16" i="22"/>
  <c r="O12" i="22"/>
  <c r="O6" i="22"/>
  <c r="O7" i="22"/>
  <c r="O8" i="22"/>
  <c r="O5" i="22"/>
  <c r="K17" i="20"/>
  <c r="K16" i="20"/>
  <c r="K5" i="20"/>
  <c r="M6" i="18"/>
  <c r="M8" i="18"/>
  <c r="M5" i="18"/>
  <c r="K6" i="17"/>
  <c r="K7" i="17"/>
  <c r="K8" i="17"/>
  <c r="L46" i="16"/>
  <c r="L6" i="16"/>
  <c r="H6" i="15"/>
  <c r="H15" i="14"/>
  <c r="H34" i="14"/>
  <c r="H33" i="14"/>
  <c r="H14" i="14"/>
  <c r="M26" i="13"/>
  <c r="M17" i="13"/>
  <c r="M5" i="13"/>
  <c r="P5" i="11"/>
  <c r="P37" i="11"/>
  <c r="I5" i="10"/>
  <c r="G6" i="8"/>
  <c r="G5" i="8"/>
  <c r="I5" i="7"/>
  <c r="J6" i="6"/>
  <c r="J23" i="5"/>
  <c r="H6" i="4"/>
  <c r="H5" i="4"/>
  <c r="J5" i="5"/>
  <c r="G6" i="9"/>
  <c r="K5" i="12"/>
  <c r="H5" i="14"/>
  <c r="H5" i="15"/>
  <c r="K5" i="17"/>
  <c r="G5" i="19"/>
  <c r="U3" i="19" s="1"/>
  <c r="Q18" i="35" s="1"/>
  <c r="K5" i="25"/>
  <c r="K6" i="26"/>
  <c r="K5" i="27"/>
  <c r="K5" i="32"/>
  <c r="K19" i="5"/>
  <c r="I30" i="1"/>
  <c r="I14" i="1"/>
  <c r="I10" i="1"/>
  <c r="I6" i="2" l="1"/>
  <c r="I5" i="2"/>
  <c r="I5" i="35" l="1"/>
  <c r="I7" i="35"/>
  <c r="L12" i="12" l="1"/>
  <c r="H9" i="8"/>
  <c r="H8" i="8"/>
  <c r="N196" i="28" l="1"/>
  <c r="N30" i="28"/>
  <c r="N24" i="28"/>
  <c r="N21" i="28"/>
  <c r="L15" i="27"/>
  <c r="L9" i="27"/>
  <c r="L27" i="26"/>
  <c r="L16" i="26"/>
  <c r="L29" i="25"/>
  <c r="M29" i="24"/>
  <c r="O43" i="23"/>
  <c r="O25" i="23"/>
  <c r="O24" i="23"/>
  <c r="O23" i="23"/>
  <c r="P20" i="22"/>
  <c r="P19" i="22"/>
  <c r="H14" i="19"/>
  <c r="H13" i="19"/>
  <c r="H11" i="19"/>
  <c r="H10" i="19"/>
  <c r="H9" i="19"/>
  <c r="N21" i="18"/>
  <c r="N18" i="18"/>
  <c r="L15" i="17"/>
  <c r="M42" i="16"/>
  <c r="M37" i="16"/>
  <c r="I10" i="14"/>
  <c r="I9" i="14"/>
  <c r="I8" i="14"/>
  <c r="N21" i="13"/>
  <c r="H10" i="9"/>
  <c r="H11" i="9"/>
  <c r="H12" i="9"/>
  <c r="H13" i="9"/>
  <c r="H14" i="9"/>
  <c r="J10" i="7"/>
  <c r="J9" i="7"/>
  <c r="J8" i="7"/>
  <c r="I11" i="4"/>
  <c r="I10" i="4"/>
</calcChain>
</file>

<file path=xl/sharedStrings.xml><?xml version="1.0" encoding="utf-8"?>
<sst xmlns="http://schemas.openxmlformats.org/spreadsheetml/2006/main" count="2825" uniqueCount="997">
  <si>
    <t>Pregunta I.1</t>
  </si>
  <si>
    <t>Si</t>
  </si>
  <si>
    <t>No</t>
  </si>
  <si>
    <t>Explicación:</t>
  </si>
  <si>
    <t>Pregunta I.2</t>
  </si>
  <si>
    <t>¿La sociedad promueve únicamente la existencia
de clases de acciones con derecho a voto?</t>
  </si>
  <si>
    <t>a. Sobre el capital de la sociedad, especifique:</t>
  </si>
  <si>
    <t>¿La sociedad reconoce en su actuación un trato igualitario a los accionistas de la misma clase y que mantienen las mismas condiciones(*)?</t>
  </si>
  <si>
    <t>Número de acciones</t>
  </si>
  <si>
    <t>Capital suscrito al
cierre del ejercicio</t>
  </si>
  <si>
    <t>Capital pagado al
cierre del ejercicio</t>
  </si>
  <si>
    <t>Número total de acciones representativas del capital</t>
  </si>
  <si>
    <t>Clase</t>
  </si>
  <si>
    <t>Valor nominal</t>
  </si>
  <si>
    <t>Pregunta I.3</t>
  </si>
  <si>
    <t>X</t>
  </si>
  <si>
    <t xml:space="preserve">Pregunta I.4 </t>
  </si>
  <si>
    <t>Indique la periodicidad con la que se actualiza la matrícula de acciones, luego de haber tomado conocimiento de algún cambio.</t>
  </si>
  <si>
    <t xml:space="preserve">Dentro de las cuarenta y ocho horas </t>
  </si>
  <si>
    <t>Periodicidad:</t>
  </si>
  <si>
    <t>Semanal</t>
  </si>
  <si>
    <t>Principio 1: Paridad de trato</t>
  </si>
  <si>
    <t>Principio 2: Participación de los accionistas</t>
  </si>
  <si>
    <t>PILAR I: Derecho de los Accionistas</t>
  </si>
  <si>
    <t>Principio 3: No dilución en la participación en el capital social</t>
  </si>
  <si>
    <t>Pregunta I.5</t>
  </si>
  <si>
    <t>Principio 4: Información y comunicación a los accionistas</t>
  </si>
  <si>
    <t>Pregunta I.7</t>
  </si>
  <si>
    <t>Principio 5: Participación en dividendos de la Sociedad</t>
  </si>
  <si>
    <t>Pregunta I.8</t>
  </si>
  <si>
    <t>Principio 6: Cambio o toma de control</t>
  </si>
  <si>
    <t>Pregunta I.9</t>
  </si>
  <si>
    <t>Principio 7: Arbitraje para solución de controversias</t>
  </si>
  <si>
    <t>Pregunta I.10</t>
  </si>
  <si>
    <t>PILAR II: Junta General de Accionistas</t>
  </si>
  <si>
    <t>Principio 8: Función y competencia</t>
  </si>
  <si>
    <t>Principio 9: Reglamento de Junta General de Accionistas</t>
  </si>
  <si>
    <t>Principio 10: Mecanismos de convocatoria</t>
  </si>
  <si>
    <t>Principio 11: Propuestas de puntos de agenda</t>
  </si>
  <si>
    <t>Pregunta II.5</t>
  </si>
  <si>
    <t>Principio 12: Procedimientos para el ejercicio del voto</t>
  </si>
  <si>
    <t>Principio 13: Delegación de voto</t>
  </si>
  <si>
    <t>Principio 14: Seguimiento de acuerdos de JGA</t>
  </si>
  <si>
    <t>PILAR III: El Directorio y La Alta Gerencia</t>
  </si>
  <si>
    <t>Principio 15: Conformación del Directorio</t>
  </si>
  <si>
    <t>Pregunta III.1</t>
  </si>
  <si>
    <t>Pregunta III.2</t>
  </si>
  <si>
    <t>Principio 16: Funciones del Directorio</t>
  </si>
  <si>
    <t>Principio 17: Deberes y derechos de los miembros del Directorio</t>
  </si>
  <si>
    <t>Principio 18: Reglamento de Directorio</t>
  </si>
  <si>
    <t>Principio 19: Directores Independientes</t>
  </si>
  <si>
    <t>Principio 20: Operatividad del Directorio</t>
  </si>
  <si>
    <t>Principio 21: Comités especiales</t>
  </si>
  <si>
    <t>Principio 22: Código de Ética y conflictos de interés</t>
  </si>
  <si>
    <t>Principio 23: Operaciones con partes vinculadas</t>
  </si>
  <si>
    <t>Principio 24: Funciones de la Alta Gerencia</t>
  </si>
  <si>
    <t>PILAR IV: Riesgo y Cumplimiento</t>
  </si>
  <si>
    <t>Principio 25: Entorno del sistema de gestión de riesgos</t>
  </si>
  <si>
    <t>Pregunta IV.1</t>
  </si>
  <si>
    <t>Pregunta IV.2</t>
  </si>
  <si>
    <t>Pregunta IV.3</t>
  </si>
  <si>
    <t>Principio 26: Auditoría interna</t>
  </si>
  <si>
    <t>Pregunta IV.4</t>
  </si>
  <si>
    <t>Pregunta IV.5</t>
  </si>
  <si>
    <t>Principio 27: Auditores externos</t>
  </si>
  <si>
    <t>Pregunta IV.7</t>
  </si>
  <si>
    <t>PILAR V: Transparencia de la Información</t>
  </si>
  <si>
    <t>Principio 28: Política de información</t>
  </si>
  <si>
    <t>Pregunta V.1</t>
  </si>
  <si>
    <t>Pregunta V.2</t>
  </si>
  <si>
    <t>Principio 29: Estados Financieros y Memoria Anual</t>
  </si>
  <si>
    <t>Principio 30: Información sobre estructura accionaria y acuerdos entre los accionistas</t>
  </si>
  <si>
    <t>Pregunta V.3</t>
  </si>
  <si>
    <t>Pregunta V.4</t>
  </si>
  <si>
    <t>Principio 31: Informe de gobierno corporativo</t>
  </si>
  <si>
    <t>LISTA SI/NO</t>
  </si>
  <si>
    <t>SECCION B:</t>
  </si>
  <si>
    <t>Evaluación del cumplimiento de los Principios del Código de Buen Gobierno Corporativo para las Sociedades Peruanas</t>
  </si>
  <si>
    <r>
      <t>PILAR I</t>
    </r>
    <r>
      <rPr>
        <b/>
        <sz val="12"/>
        <color rgb="FFFFFFFF"/>
        <rFont val="Arial"/>
        <family val="2"/>
      </rPr>
      <t>: Derecho de los Accionistas</t>
    </r>
  </si>
  <si>
    <t>Principio 3:  No dilución en la participación en el capital social</t>
  </si>
  <si>
    <t>¿Se contó con el voto favorable de la totalidad de los Directores Independientes para la designación del asesor externo?</t>
  </si>
  <si>
    <t>¿La totalidad de los Directores Independientes expresaron en forma clara la aceptación del referido informe y sustentaron, de ser el caso, las razones de su disconformidad?</t>
  </si>
  <si>
    <t xml:space="preserve">Pregunta I.6 </t>
  </si>
  <si>
    <r>
      <t>a.</t>
    </r>
    <r>
      <rPr>
        <sz val="7"/>
        <color theme="1"/>
        <rFont val="Times New Roman"/>
        <family val="1"/>
      </rPr>
      <t xml:space="preserve">      </t>
    </r>
    <r>
      <rPr>
        <sz val="10"/>
        <color theme="1"/>
        <rFont val="Arial"/>
        <family val="2"/>
      </rPr>
      <t>Indique los medios a través de  los cuales los accionistas reciben y/o solicitan información de la sociedad.</t>
    </r>
  </si>
  <si>
    <t xml:space="preserve">Reciben información </t>
  </si>
  <si>
    <t xml:space="preserve">Solicitan información </t>
  </si>
  <si>
    <t>Correo electrónico</t>
  </si>
  <si>
    <t>Vía telefónica</t>
  </si>
  <si>
    <t>Página web corporativa</t>
  </si>
  <si>
    <t>Correo postal</t>
  </si>
  <si>
    <t>Otros / Detalle</t>
  </si>
  <si>
    <t>Fecha de aprobación</t>
  </si>
  <si>
    <t>Política de dividendos</t>
  </si>
  <si>
    <t>Dividendos por acción</t>
  </si>
  <si>
    <t>Ejercicio que se reporta</t>
  </si>
  <si>
    <t>Ejercicio anterior al que se reporta</t>
  </si>
  <si>
    <t>Por acción</t>
  </si>
  <si>
    <t>En efectivo</t>
  </si>
  <si>
    <t>En acciones</t>
  </si>
  <si>
    <t xml:space="preserve">Clase </t>
  </si>
  <si>
    <t>Acción de Inversión</t>
  </si>
  <si>
    <t>¿La sociedad mantiene políticas o acuerdos de no adopción de mecanismos anti-absorción?</t>
  </si>
  <si>
    <t>Indique si en su sociedad se ha establecido alguna de las siguientes medidas:</t>
  </si>
  <si>
    <t xml:space="preserve">Requisito de un número mínimo de acciones para ser Director </t>
  </si>
  <si>
    <t>Número mínimo de años como Director para ser designado como Presidente del Directorio</t>
  </si>
  <si>
    <t>En caso de haberse impugnado acuerdos de JGA y de Directorio por parte de los accionistas u otras que involucre a la sociedad, durante el ejercicio, precise su número.</t>
  </si>
  <si>
    <t xml:space="preserve">Número de impugnaciones de acuerdos de JGA </t>
  </si>
  <si>
    <t>Número de impugnaciones de acuerdos de Directorio</t>
  </si>
  <si>
    <t xml:space="preserve">Pregunta II.1 </t>
  </si>
  <si>
    <t>¿Es función exclusiva e indelegable de la JGA la aprobación de la política de retribución del Directorio?</t>
  </si>
  <si>
    <t xml:space="preserve">Órgano </t>
  </si>
  <si>
    <t>Disponer investigaciones y auditorías especiales</t>
  </si>
  <si>
    <t>Acordar la modificación del Estatuto</t>
  </si>
  <si>
    <t xml:space="preserve">Acordar el aumento del capital social </t>
  </si>
  <si>
    <t xml:space="preserve">Acordar el reparto de dividendos a cuenta  </t>
  </si>
  <si>
    <t xml:space="preserve">Designar auditores externos </t>
  </si>
  <si>
    <t xml:space="preserve">Pregunta II.2 </t>
  </si>
  <si>
    <t>¿La sociedad cuenta con un Reglamento de la JGA, el que tiene carácter vinculante y su incumplimiento conlleva responsabilidad?</t>
  </si>
  <si>
    <t xml:space="preserve">Pregunta II.3 </t>
  </si>
  <si>
    <t>Adicionalmente a los mecanismos de convocatoria establecidos por ley, ¿La sociedad cuenta con mecanismos de convocatoria que permiten establecer contacto con los accionistas, particularmente con aquellos que no tienen participación en el control o gestión de la sociedad?</t>
  </si>
  <si>
    <t>Participación (%) sobre el total de acciones con derecho de voto</t>
  </si>
  <si>
    <t>Especial</t>
  </si>
  <si>
    <t>General</t>
  </si>
  <si>
    <t>A través de poderes</t>
  </si>
  <si>
    <t>No ejerció su derecho de voto</t>
  </si>
  <si>
    <t>Redes Sociales</t>
  </si>
  <si>
    <t xml:space="preserve">Pregunta II.4 </t>
  </si>
  <si>
    <t>¿La sociedad pone a disposición de los accionistas toda la información relativa a los puntos contenidos en la agenda de la JGA y las propuestas de los acuerdos que se plantean adoptar (mociones)?</t>
  </si>
  <si>
    <t xml:space="preserve">¿Se incluyó como puntos de agenda: “otros temas”, “puntos varios” o similares? </t>
  </si>
  <si>
    <t xml:space="preserve">Principio 11: Propuestas de puntos de agenda </t>
  </si>
  <si>
    <t>¿El Reglamento de JGA incluye mecanismos que permiten a los accionistas ejercer el derecho de formular propuestas de puntos de agenda a discutir en la JGA y los procedimientos para aceptar o denegar tales propuestas?</t>
  </si>
  <si>
    <t>Número de solicitudes</t>
  </si>
  <si>
    <t>Recibidas</t>
  </si>
  <si>
    <t>Aceptadas</t>
  </si>
  <si>
    <t>Denegadas</t>
  </si>
  <si>
    <t xml:space="preserve">Sí </t>
  </si>
  <si>
    <t xml:space="preserve">Pregunta II.6 </t>
  </si>
  <si>
    <t>¿La sociedad tiene habilitados los mecanismos que permiten al accionista el ejercicio del voto a distancia por medios seguros, electrónicos o postales, que garanticen que la persona que emite el voto es efectivamente el accionista?</t>
  </si>
  <si>
    <r>
      <t>a.</t>
    </r>
    <r>
      <rPr>
        <sz val="7"/>
        <color theme="1"/>
        <rFont val="Times New Roman"/>
        <family val="1"/>
      </rPr>
      <t xml:space="preserve">      </t>
    </r>
    <r>
      <rPr>
        <sz val="10"/>
        <color theme="1"/>
        <rFont val="Arial"/>
        <family val="2"/>
      </rPr>
      <t>De ser el caso, indique los mecanismos o medios que la sociedad tiene para el ejercicio del voto a distancia.</t>
    </r>
  </si>
  <si>
    <t>Voto por medio electrónico</t>
  </si>
  <si>
    <t>Voto por medio postal</t>
  </si>
  <si>
    <r>
      <t>b.</t>
    </r>
    <r>
      <rPr>
        <sz val="7"/>
        <color theme="1"/>
        <rFont val="Times New Roman"/>
        <family val="1"/>
      </rPr>
      <t xml:space="preserve">      </t>
    </r>
    <r>
      <rPr>
        <sz val="10"/>
        <color theme="1"/>
        <rFont val="Arial"/>
        <family val="2"/>
      </rPr>
      <t>De haberse utilizado durante el ejercicio el voto a distancia, precise la siguiente información:</t>
    </r>
  </si>
  <si>
    <t>% voto a distancia</t>
  </si>
  <si>
    <t>% voto distancia / total</t>
  </si>
  <si>
    <t>Otros</t>
  </si>
  <si>
    <t xml:space="preserve">Pregunta II.7 </t>
  </si>
  <si>
    <t>¿La sociedad cuenta con documentos societarios que especifican con claridad que los accionistas pueden votar separadamente aquellos asuntos que sean sustancialmente independientes, de tal forma que puedan ejercer separadamente sus preferencias de voto?</t>
  </si>
  <si>
    <t>Indique si la sociedad cuenta con documentos societarios que especifican con claridad que los accionistas pueden votar separadamente por:</t>
  </si>
  <si>
    <t>El nombramiento o la ratificación de los Directores mediante voto individual por cada uno de ellos.</t>
  </si>
  <si>
    <t>La modificación del Estatuto, por cada artículo o grupo de artículos que sean sustancialmente independientes.</t>
  </si>
  <si>
    <t>Otras/ Detalle</t>
  </si>
  <si>
    <t xml:space="preserve">Pregunta II.8 </t>
  </si>
  <si>
    <t>¿La sociedad permite, a quienes actúan por cuenta de varios accionistas, emitir votos diferenciados por cada accionista, de manera que cumplan con las instrucciones de cada representado?</t>
  </si>
  <si>
    <t xml:space="preserve">Principio 13: Delegación de voto </t>
  </si>
  <si>
    <t xml:space="preserve">Pregunta II. 9 </t>
  </si>
  <si>
    <t>¿El Estatuto de la sociedad permite a sus accionistas  delegar su voto a favor de cualquier persona?</t>
  </si>
  <si>
    <t>De otro accionista</t>
  </si>
  <si>
    <t>De un Director</t>
  </si>
  <si>
    <t>De un gerente</t>
  </si>
  <si>
    <t xml:space="preserve">Pregunta II.10 </t>
  </si>
  <si>
    <t>Formalidad (indique si la sociedad exige carta simple, carta notarial, escritura pública u otros).</t>
  </si>
  <si>
    <t>Costo (indique si existe un pago que exija la sociedad para estos efectos y a cuánto asciende).</t>
  </si>
  <si>
    <t xml:space="preserve">Pregunta II.11 </t>
  </si>
  <si>
    <t xml:space="preserve">Principio 14: Seguimiento de acuerdos de JGA </t>
  </si>
  <si>
    <t xml:space="preserve">Pregunta II.12 </t>
  </si>
  <si>
    <t>Área encargada</t>
  </si>
  <si>
    <t>Persona encargada</t>
  </si>
  <si>
    <t>Nombres y Apellidos</t>
  </si>
  <si>
    <t>Cargo</t>
  </si>
  <si>
    <t>Área</t>
  </si>
  <si>
    <t xml:space="preserve">PILAR III: EL DIRECTORIO Y LA ALTA GERENCIA </t>
  </si>
  <si>
    <r>
      <t>a.</t>
    </r>
    <r>
      <rPr>
        <sz val="7"/>
        <color theme="1"/>
        <rFont val="Times New Roman"/>
        <family val="1"/>
      </rPr>
      <t xml:space="preserve">      </t>
    </r>
    <r>
      <rPr>
        <sz val="10"/>
        <color theme="1"/>
        <rFont val="Arial"/>
        <family val="2"/>
      </rPr>
      <t>Indique la siguiente información correspondiente a los miembros del Directorio de la sociedad durante el ejercicio.</t>
    </r>
  </si>
  <si>
    <t>Nombre y Apellido</t>
  </si>
  <si>
    <t>Fecha</t>
  </si>
  <si>
    <t>N° de acciones</t>
  </si>
  <si>
    <t>Part. (%)</t>
  </si>
  <si>
    <t>Directores (sin incluir a los independientes)</t>
  </si>
  <si>
    <t>Directores Independientes</t>
  </si>
  <si>
    <t>% del total de acciones en poder de los Directores</t>
  </si>
  <si>
    <r>
      <t>c.</t>
    </r>
    <r>
      <rPr>
        <sz val="7"/>
        <color theme="1"/>
        <rFont val="Times New Roman"/>
        <family val="1"/>
      </rPr>
      <t xml:space="preserve">      </t>
    </r>
    <r>
      <rPr>
        <sz val="10"/>
        <color theme="1"/>
        <rFont val="Arial"/>
        <family val="2"/>
      </rPr>
      <t>¿El Presidente del Directorio cuenta con voto dirimente?</t>
    </r>
  </si>
  <si>
    <t>¿La sociedad evita la designación de Directores suplentes o alternos, especialmente por razones de quórum?</t>
  </si>
  <si>
    <t>De contar con Directores alternos o suplentes, precisar lo siguiente:</t>
  </si>
  <si>
    <t>Inicio (*)</t>
  </si>
  <si>
    <t>Término (**)</t>
  </si>
  <si>
    <r>
      <t>a.</t>
    </r>
    <r>
      <rPr>
        <sz val="7"/>
        <color theme="1"/>
        <rFont val="Times New Roman"/>
        <family val="1"/>
      </rPr>
      <t xml:space="preserve">      </t>
    </r>
    <r>
      <rPr>
        <sz val="10"/>
        <color theme="1"/>
        <rFont val="Arial"/>
        <family val="2"/>
      </rPr>
      <t>Detalle qué otras facultades relevantes recaen sobre el Directorio de la sociedad.</t>
    </r>
  </si>
  <si>
    <t>Funciones</t>
  </si>
  <si>
    <t>Órgano / Área a quien se ha delegado funciones</t>
  </si>
  <si>
    <t>(*)  Para los fines de la vinculación se aplicarán los criterios de vinculación contenidos en el Reglamento de Propiedad Indirecta, Vinculación y Grupos Económicos.</t>
  </si>
  <si>
    <t>Retribuciones</t>
  </si>
  <si>
    <t>Bonificaciones</t>
  </si>
  <si>
    <t>Entrega de acciones</t>
  </si>
  <si>
    <t>Entrega de opciones</t>
  </si>
  <si>
    <t>Entrega de dinero</t>
  </si>
  <si>
    <t>Otros (detalle)</t>
  </si>
  <si>
    <t>¿La sociedad cuenta con un Reglamento de Directorio que tiene carácter vinculante y su incumplimiento conlleva responsabilidad?</t>
  </si>
  <si>
    <t>Indique si el Reglamento de Directorio contiene:</t>
  </si>
  <si>
    <t>Políticas y procedimientos para su funcionamiento</t>
  </si>
  <si>
    <t>Estructura organizativa del Directorio</t>
  </si>
  <si>
    <t>Funciones y responsabilidades del presidente del Directorio</t>
  </si>
  <si>
    <t>Procedimientos para la identificación, evaluación y nominación de candidatos a miembros del Directorio, que son propuestos ante la JGA</t>
  </si>
  <si>
    <t>Procedimientos para los casos de vacancia, cese y sucesión de los Directores</t>
  </si>
  <si>
    <t>¿Al menos un tercio del Directorio se encuentra constituido por Directores Independientes?</t>
  </si>
  <si>
    <t>¿La sociedad brinda a sus Directores los canales y procedimientos necesarios para que puedan participar eficazmente en las sesiones de Directorio, inclusive de manera no presencial?</t>
  </si>
  <si>
    <t>Número de sesiones realizadas</t>
  </si>
  <si>
    <t>Número sesiones en las cuales no asistió el Presidente del Directorio</t>
  </si>
  <si>
    <t>Número de sesiones en las cuales uno o más Directores fueron representados por Directores suplentes o alternos</t>
  </si>
  <si>
    <t>Número de Directores titulares que fueron representados en al menos una oportunidad</t>
  </si>
  <si>
    <r>
      <t>a.</t>
    </r>
    <r>
      <rPr>
        <sz val="7"/>
        <color theme="1"/>
        <rFont val="Times New Roman"/>
        <family val="1"/>
      </rPr>
      <t xml:space="preserve">      </t>
    </r>
    <r>
      <rPr>
        <sz val="10"/>
        <color theme="1"/>
        <rFont val="Arial"/>
        <family val="2"/>
      </rPr>
      <t>Indique si se han realizado evaluaciones de desempeño del Directorio durante el ejercicio.</t>
    </r>
  </si>
  <si>
    <t xml:space="preserve">Como órgano colegiado </t>
  </si>
  <si>
    <t xml:space="preserve">A sus miembros </t>
  </si>
  <si>
    <t>Evaluación</t>
  </si>
  <si>
    <t>Autoevaluación</t>
  </si>
  <si>
    <t>Evaluación externa</t>
  </si>
  <si>
    <t>Entidad encargada</t>
  </si>
  <si>
    <t xml:space="preserve"> </t>
  </si>
  <si>
    <t>¿La sociedad cuenta con un Comité de Nombramientos y Retribuciones que se encarga de   nominar a  los candidatos a miembro de Directorio, que son propuestos ante la JGA por el Directorio, así como de aprobar el sistema de remuneraciones e incentivos de la Alta Gerencia?</t>
  </si>
  <si>
    <r>
      <t>a.</t>
    </r>
    <r>
      <rPr>
        <sz val="7"/>
        <color theme="1"/>
        <rFont val="Times New Roman"/>
        <family val="1"/>
      </rPr>
      <t xml:space="preserve">      </t>
    </r>
    <r>
      <rPr>
        <sz val="10"/>
        <color theme="1"/>
        <rFont val="Arial"/>
        <family val="2"/>
      </rPr>
      <t>Precise si la sociedad cuenta adicionalmente con los siguientes Comités Especiales:</t>
    </r>
  </si>
  <si>
    <t xml:space="preserve">Comité de Riesgos </t>
  </si>
  <si>
    <t>Comité de Gobierno Corporativo</t>
  </si>
  <si>
    <r>
      <t>b.</t>
    </r>
    <r>
      <rPr>
        <sz val="7"/>
        <color theme="1"/>
        <rFont val="Times New Roman"/>
        <family val="1"/>
      </rPr>
      <t xml:space="preserve">      </t>
    </r>
    <r>
      <rPr>
        <sz val="10"/>
        <color theme="1"/>
        <rFont val="Arial"/>
        <family val="2"/>
      </rPr>
      <t>De contar la sociedad con Comités Especiales, indique la siguiente información respecto de cada comité:</t>
    </r>
  </si>
  <si>
    <t>Denominación del Comité:</t>
  </si>
  <si>
    <t>Fecha de creación:</t>
  </si>
  <si>
    <t>Principales funciones:</t>
  </si>
  <si>
    <t>Cargo dentro del Comité</t>
  </si>
  <si>
    <r>
      <t xml:space="preserve">Inicio </t>
    </r>
    <r>
      <rPr>
        <vertAlign val="superscript"/>
        <sz val="10"/>
        <color theme="1"/>
        <rFont val="Arial"/>
        <family val="2"/>
      </rPr>
      <t>(**)</t>
    </r>
  </si>
  <si>
    <r>
      <t xml:space="preserve">Término </t>
    </r>
    <r>
      <rPr>
        <vertAlign val="superscript"/>
        <sz val="10"/>
        <color theme="1"/>
        <rFont val="Arial"/>
        <family val="2"/>
      </rPr>
      <t>(***)</t>
    </r>
  </si>
  <si>
    <t>% Directores Independientes respecto del total del Comité</t>
  </si>
  <si>
    <t>Número de sesiones realizadas durante el ejercicio:</t>
  </si>
  <si>
    <t>Cuenta con facultades delegadas de acuerdo con el artículo 174 de la Ley General de Sociedades:</t>
  </si>
  <si>
    <t xml:space="preserve"> Sí</t>
  </si>
  <si>
    <t xml:space="preserve">  No</t>
  </si>
  <si>
    <t>El comité o su presidente participa en la JGA</t>
  </si>
  <si>
    <t>Indique, de ser el caso, cuál es el área y/o persona responsable para el seguimiento y control de posibles conflictos de intereses. De ser una persona la encargada, incluir adicionalmente su cargo y área en la que labora.</t>
  </si>
  <si>
    <t>Accionistas</t>
  </si>
  <si>
    <t xml:space="preserve">Demás personas a quienes les resulte aplicable </t>
  </si>
  <si>
    <t>Del público en general</t>
  </si>
  <si>
    <t>Persona a quien reporta</t>
  </si>
  <si>
    <t>Número de incumplimientos</t>
  </si>
  <si>
    <t>Nombres y apellidos</t>
  </si>
  <si>
    <t xml:space="preserve">% sobre el total de acciones </t>
  </si>
  <si>
    <t>% del total de acciones en poder de la Alta Gerencia</t>
  </si>
  <si>
    <r>
      <t>b.</t>
    </r>
    <r>
      <rPr>
        <sz val="7"/>
        <color theme="1"/>
        <rFont val="Times New Roman"/>
        <family val="1"/>
      </rPr>
      <t xml:space="preserve">        </t>
    </r>
    <r>
      <rPr>
        <sz val="10"/>
        <color theme="1"/>
        <rFont val="Arial"/>
        <family val="2"/>
      </rPr>
      <t>Indique si alguno de los miembros del Directorio o de la Alta Gerencia de la Sociedad es cónyuge, pariente en primer o segundo grado de consanguinidad, o pariente en primer grado de afinidad de:</t>
    </r>
  </si>
  <si>
    <t>Vinculación con:</t>
  </si>
  <si>
    <t>Nombres y apellidos del accionista / Director / Gerente</t>
  </si>
  <si>
    <r>
      <t xml:space="preserve">Tipo de vinculación </t>
    </r>
    <r>
      <rPr>
        <vertAlign val="superscript"/>
        <sz val="10"/>
        <color theme="1"/>
        <rFont val="Arial"/>
        <family val="2"/>
      </rPr>
      <t>(**)</t>
    </r>
  </si>
  <si>
    <t>Información adicional (***)</t>
  </si>
  <si>
    <r>
      <t xml:space="preserve"> Accionista</t>
    </r>
    <r>
      <rPr>
        <vertAlign val="superscript"/>
        <sz val="10"/>
        <color theme="1"/>
        <rFont val="Arial"/>
        <family val="2"/>
      </rPr>
      <t xml:space="preserve"> (*)</t>
    </r>
  </si>
  <si>
    <t xml:space="preserve"> Director</t>
  </si>
  <si>
    <t xml:space="preserve"> Alta Gerencia </t>
  </si>
  <si>
    <t xml:space="preserve">Nombres y apellidos </t>
  </si>
  <si>
    <t>Cargo gerencial que desempeña o desempeñó</t>
  </si>
  <si>
    <t>Fecha en el cargo gerencial</t>
  </si>
  <si>
    <t xml:space="preserve">Inicio (*) </t>
  </si>
  <si>
    <t>Tipo de Relación</t>
  </si>
  <si>
    <t>Breve Descripción</t>
  </si>
  <si>
    <t>Aspectos</t>
  </si>
  <si>
    <t>Área Encargada</t>
  </si>
  <si>
    <t>Valoración</t>
  </si>
  <si>
    <t>Aprobación</t>
  </si>
  <si>
    <t>Revelación</t>
  </si>
  <si>
    <r>
      <t>b.</t>
    </r>
    <r>
      <rPr>
        <sz val="7"/>
        <color theme="1"/>
        <rFont val="Times New Roman"/>
        <family val="1"/>
      </rPr>
      <t xml:space="preserve">      </t>
    </r>
    <r>
      <rPr>
        <sz val="10"/>
        <color theme="1"/>
        <rFont val="Arial"/>
        <family val="2"/>
      </rPr>
      <t>Indique los procedimientos para aprobar transacciones entre partes vinculadas:</t>
    </r>
  </si>
  <si>
    <t>Nombre o denominación social de la parte vinculada</t>
  </si>
  <si>
    <r>
      <t>Naturaleza de la vinculación</t>
    </r>
    <r>
      <rPr>
        <vertAlign val="superscript"/>
        <sz val="10"/>
        <color theme="1"/>
        <rFont val="Arial"/>
        <family val="2"/>
      </rPr>
      <t>(*)</t>
    </r>
  </si>
  <si>
    <t>Tipo de la operación</t>
  </si>
  <si>
    <t>Importe (S/.)</t>
  </si>
  <si>
    <r>
      <t>d.</t>
    </r>
    <r>
      <rPr>
        <sz val="7"/>
        <color theme="1"/>
        <rFont val="Times New Roman"/>
        <family val="1"/>
      </rPr>
      <t xml:space="preserve">      </t>
    </r>
    <r>
      <rPr>
        <sz val="10"/>
        <color theme="1"/>
        <rFont val="Arial"/>
        <family val="2"/>
      </rPr>
      <t>Precise si la sociedad fija límites para realizar operaciones con vinculados:</t>
    </r>
  </si>
  <si>
    <t xml:space="preserve">Principio 24: Funciones de la Alta Gerencia </t>
  </si>
  <si>
    <r>
      <t>a.</t>
    </r>
    <r>
      <rPr>
        <sz val="7"/>
        <color theme="1"/>
        <rFont val="Times New Roman"/>
        <family val="1"/>
      </rPr>
      <t xml:space="preserve">      </t>
    </r>
    <r>
      <rPr>
        <sz val="10"/>
        <color theme="1"/>
        <rFont val="Arial"/>
        <family val="2"/>
      </rPr>
      <t>Indique la siguiente información respecto a la remuneración que percibe el Gerente General y plana gerencial (incluyendo bonificaciones).</t>
    </r>
  </si>
  <si>
    <t>Remuneración (*)</t>
  </si>
  <si>
    <t>Fija</t>
  </si>
  <si>
    <t>Variable</t>
  </si>
  <si>
    <t>Gerencia General</t>
  </si>
  <si>
    <t>Gerentes</t>
  </si>
  <si>
    <r>
      <t>c.</t>
    </r>
    <r>
      <rPr>
        <sz val="7"/>
        <color theme="1"/>
        <rFont val="Times New Roman"/>
        <family val="1"/>
      </rPr>
      <t xml:space="preserve">      </t>
    </r>
    <r>
      <rPr>
        <sz val="10"/>
        <color theme="1"/>
        <rFont val="Arial"/>
        <family val="2"/>
      </rPr>
      <t>En caso de existir un componente variable en la remuneración, especifique cuales son los principales aspectos tomados en cuenta para su determinación.</t>
    </r>
  </si>
  <si>
    <t>En caso su respuesta sea afirmativa, indique la siguiente información:</t>
  </si>
  <si>
    <t>Fecha de ejercicio del cargo</t>
  </si>
  <si>
    <t>Área / órgano al que reporta</t>
  </si>
  <si>
    <r>
      <t xml:space="preserve">Inicio </t>
    </r>
    <r>
      <rPr>
        <vertAlign val="superscript"/>
        <sz val="10"/>
        <color theme="1"/>
        <rFont val="Arial"/>
        <family val="2"/>
      </rPr>
      <t>(*)</t>
    </r>
  </si>
  <si>
    <r>
      <t xml:space="preserve">Término </t>
    </r>
    <r>
      <rPr>
        <vertAlign val="superscript"/>
        <sz val="10"/>
        <color theme="1"/>
        <rFont val="Arial"/>
        <family val="2"/>
      </rPr>
      <t>(**)</t>
    </r>
  </si>
  <si>
    <t xml:space="preserve">Principio 26: Auditoría interna </t>
  </si>
  <si>
    <r>
      <t>a.</t>
    </r>
    <r>
      <rPr>
        <sz val="7"/>
        <color theme="1"/>
        <rFont val="Times New Roman"/>
        <family val="1"/>
      </rPr>
      <t xml:space="preserve">   </t>
    </r>
    <r>
      <rPr>
        <sz val="10"/>
        <color theme="1"/>
        <rFont val="Arial"/>
        <family val="2"/>
      </rPr>
      <t>Indique si la sociedad cuenta con un área independiente encargada de auditoría interna.</t>
    </r>
  </si>
  <si>
    <t>Depende de:</t>
  </si>
  <si>
    <t>¿El nombramiento y cese del Auditor Interno corresponde al Directorio a propuesta del Comité de Auditoría?</t>
  </si>
  <si>
    <t xml:space="preserve">Principio 27: Auditores externos </t>
  </si>
  <si>
    <t xml:space="preserve">Pregunta IV.6 </t>
  </si>
  <si>
    <t>¿La JGA, a propuesta del Directorio, designa a la sociedad de auditoría o al auditor independiente, los que mantienen una clara independencia con la sociedad?</t>
  </si>
  <si>
    <t>Nombre o razón social</t>
  </si>
  <si>
    <t>Servicios adicionales</t>
  </si>
  <si>
    <t>% de remuneración(*)</t>
  </si>
  <si>
    <t>Indique la siguiente información de las sociedades de auditoría que han brindado servicios a la sociedad en los últimos cinco (5) años.</t>
  </si>
  <si>
    <t>Razón social de la sociedad de auditoría</t>
  </si>
  <si>
    <t>Servicio (*)</t>
  </si>
  <si>
    <t>Retribución (**)</t>
  </si>
  <si>
    <t xml:space="preserve">Pregunta IV.8 </t>
  </si>
  <si>
    <t>En caso de grupos económicos, ¿el auditor externo es el mismo para todo el grupo, incluidas las filiales off-shore?</t>
  </si>
  <si>
    <t>Indique si la sociedad de auditoría contratada para dictaminar los estados financieros de la sociedad correspondientes al ejercicio materia del presente reporte, dictaminó también los estados financieros del mismo ejercicio para otras sociedades de su grupo económico.</t>
  </si>
  <si>
    <t>Denominación o Razón Social de la (s) sociedad (es) del grupo económico</t>
  </si>
  <si>
    <t xml:space="preserve">Principio 28: Política de información </t>
  </si>
  <si>
    <t>¿La sociedad cuenta con una política de información para los accionistas, inversionistas, demás grupos de interés y el mercado en general, con la cual define de manera formal, ordenada e integral los lineamientos, estándares y criterios que se aplicarán en el manejo, recopilación, elaboración, clasificación, organización y/o distribución de la información que genera o recibe la sociedad?</t>
  </si>
  <si>
    <r>
      <t>a.</t>
    </r>
    <r>
      <rPr>
        <sz val="7"/>
        <color theme="1"/>
        <rFont val="Times New Roman"/>
        <family val="1"/>
      </rPr>
      <t xml:space="preserve">      </t>
    </r>
    <r>
      <rPr>
        <sz val="10"/>
        <color theme="1"/>
        <rFont val="Arial"/>
        <family val="2"/>
      </rPr>
      <t>De ser el caso, indique si de acuerdo a su política de información la sociedad difunde lo siguiente:</t>
    </r>
  </si>
  <si>
    <t xml:space="preserve">Si </t>
  </si>
  <si>
    <t>Objetivos de la sociedad</t>
  </si>
  <si>
    <t>Estatuto</t>
  </si>
  <si>
    <t>Código de Ética</t>
  </si>
  <si>
    <t xml:space="preserve">Área encargada </t>
  </si>
  <si>
    <t xml:space="preserve">Persona encargada </t>
  </si>
  <si>
    <t>¿La sociedad revela la estructura de propiedad, considerando las distintas clases de acciones y, de ser el caso, la participación conjunta de un determinado grupo económico?</t>
  </si>
  <si>
    <t>Indique la composición de la estructura accionaria de la sociedad al cierre del ejercicio.</t>
  </si>
  <si>
    <t>Tenencia acciones con derecho a voto</t>
  </si>
  <si>
    <t>% de participación</t>
  </si>
  <si>
    <t>Menor al 1%</t>
  </si>
  <si>
    <t>Mayor al 10%</t>
  </si>
  <si>
    <t>Total</t>
  </si>
  <si>
    <t>Tenencia acciones sin derecho a voto (de ser el caso)</t>
  </si>
  <si>
    <t>Número de tenedores (al cierre del ejercicio)</t>
  </si>
  <si>
    <t>Tenencia acciones de inversión (de ser el caso)</t>
  </si>
  <si>
    <t>Porcentaje de acciones en cartera sobre el capital social:</t>
  </si>
  <si>
    <t>Elección de miembros de Directorio</t>
  </si>
  <si>
    <t>Restricción de la libre transmisibilidad de las acciones</t>
  </si>
  <si>
    <t>Cambios de reglas internas o estatutarias de la sociedad</t>
  </si>
  <si>
    <t>Otros /Detalle</t>
  </si>
  <si>
    <t xml:space="preserve">Pregunta V.5 </t>
  </si>
  <si>
    <t>SECCIÓN C:</t>
  </si>
  <si>
    <t>Contenido de documentos de la Sociedad</t>
  </si>
  <si>
    <t>Indique en cual(es) de los siguientes documento(s) de la Sociedad se encuentran regulados los siguientes temas:</t>
  </si>
  <si>
    <t>Política para la redención o canje de acciones sin derecho a voto</t>
  </si>
  <si>
    <t>Método del registro de los derechos de propiedad accionaria y responsable del registro</t>
  </si>
  <si>
    <t>Procedimientos para la selección de asesor externo que emita opinión independiente sobre las propuestas del Directorio de operaciones corporativas que puedan afectar el derecho de no dilución de los accionistas</t>
  </si>
  <si>
    <t>Procedimiento para recibir y atender las solicitudes de información y opinión de los accionistas</t>
  </si>
  <si>
    <t>Políticas o acuerdos de no adopción de mecanismos anti-absorción</t>
  </si>
  <si>
    <t>Convenio arbitral</t>
  </si>
  <si>
    <t>Política para la selección de los Directores de la sociedad</t>
  </si>
  <si>
    <t>Política para evaluar la remuneración de los Directores de la sociedad</t>
  </si>
  <si>
    <t xml:space="preserve">Mecanismos para poner a disposición de los accionistas información relativa a puntos contenidos en la agenda de la JGA y propuestas de acuerdo </t>
  </si>
  <si>
    <t>Mecanismos adicionales para que los accionistas puedan formular propuestas de puntos de agenda a discutir en la JGA.</t>
  </si>
  <si>
    <t>Procedimientos para aceptar o denegar las propuestas de los accionistas de incluir puntos de agenda a discutir en la JGA</t>
  </si>
  <si>
    <t>Mecanismos que permitan la participación no presencial de los accionistas</t>
  </si>
  <si>
    <t>Procedimientos para la emisión del voto diferenciado por parte de los accionistas</t>
  </si>
  <si>
    <t>Procedimientos a cumplir en las situaciones de delegación de voto</t>
  </si>
  <si>
    <t>Procedimientos para la delegación de votos a favor de los miembros del Directorio o de la Alta Gerencia.</t>
  </si>
  <si>
    <t>Procedimiento para realizar el seguimiento de los acuerdos de la JGA</t>
  </si>
  <si>
    <t>El número mínimo y máximo de Directores que conforman el Directorio de la sociedad</t>
  </si>
  <si>
    <t>Los deberes, derechos y funciones de los Directores de la sociedad</t>
  </si>
  <si>
    <t>Política de contratación de servicios de asesoría para los Directores</t>
  </si>
  <si>
    <t xml:space="preserve">Política de inducción para los nuevos Directores </t>
  </si>
  <si>
    <t>Los requisitos especiales para ser Director Independiente de la sociedad</t>
  </si>
  <si>
    <t>Política que defina el procedimiento para la valoración, aprobación y revelación de operaciones con partes vinculadas</t>
  </si>
  <si>
    <t>Responsabilidades y funciones del Presidente del Directorio, Presidente Ejecutivo, Gerente General, y de otros funcionarios con cargos de la Alta Gerencia</t>
  </si>
  <si>
    <t>Criterios para la evaluación del desempeño de la Alta Gerencia</t>
  </si>
  <si>
    <t>Política para fijar y evaluar la remuneraciones de la Alta Gerencia</t>
  </si>
  <si>
    <t>Política de gestión integral de riesgos</t>
  </si>
  <si>
    <t>Responsabilidades del encargado de Auditoría Interna.</t>
  </si>
  <si>
    <t>Política para la designación del Auditor Externo, duración del contrato y criterios para la renovación.</t>
  </si>
  <si>
    <t>Política de revelación y comunicación de información a los inversionistas</t>
  </si>
  <si>
    <t xml:space="preserve">Sí     </t>
  </si>
  <si>
    <t>Volver al Indice</t>
  </si>
  <si>
    <t>b.¿El Directorio delega alguna de sus funciones?</t>
  </si>
  <si>
    <t>(%) Ingresos 
Brutos</t>
  </si>
  <si>
    <t>(%) Ingresos
Brutos</t>
  </si>
  <si>
    <t>(*) En este campo deberá informarse el número de sesiones que se han llevado a cabo al amparo de lo dispuesto en el último párrafo del artículo 167 de la LGS.</t>
  </si>
  <si>
    <r>
      <t xml:space="preserve">Miembros del Comité </t>
    </r>
    <r>
      <rPr>
        <vertAlign val="superscript"/>
        <sz val="10"/>
        <color theme="1"/>
        <rFont val="Arial"/>
        <family val="2"/>
      </rPr>
      <t>(*)</t>
    </r>
    <r>
      <rPr>
        <sz val="10"/>
        <color theme="1"/>
        <rFont val="Arial"/>
        <family val="2"/>
      </rPr>
      <t xml:space="preserve">:
Nombres y Apellidos </t>
    </r>
  </si>
  <si>
    <t>(*)Se brindará información respecto a las personas que integran o integraron el Comité durante el ejercicio que se reporta.</t>
  </si>
  <si>
    <t>(**) Corresponde al primer nombramiento como miembro del Comité en la sociedad que reporta.</t>
  </si>
  <si>
    <t xml:space="preserve">(*) El Código de Ética puede formar parte de las Normas Internas de Conducta. </t>
  </si>
  <si>
    <t>(**) El término colaboradores alcanza a todas las personas que mantengan algún tipo de vínculo laboral con la sociedad, independientemente del régimen o modalidad laboral.</t>
  </si>
  <si>
    <t>Si la sociedad cuenta con un Código de Ética, indique lo siguiente:
a.      Se encuentra a disposición de:</t>
  </si>
  <si>
    <t xml:space="preserve"> Número de acciones</t>
  </si>
  <si>
    <t xml:space="preserve">    </t>
  </si>
  <si>
    <t>(**)Para los fines de la vinculación se aplicarán los criterios de vinculación contenidos en el Reglamento de Propiedad Indirecta, Vinculación y Grupos Económicos.</t>
  </si>
  <si>
    <t>(*)Corresponde al primer nombramiento en la sociedad que reporta en el cargo gerencial.</t>
  </si>
  <si>
    <t>(*) Indicar el porcentaje que representa el monto total de las retribuciones anuales de los miembros de la Alta Gerencia, respecto del nivel de ingresos brutos, según los estados financieros de la sociedad.</t>
  </si>
  <si>
    <r>
      <t>(*)</t>
    </r>
    <r>
      <rPr>
        <sz val="8"/>
        <color theme="1"/>
        <rFont val="Arial"/>
        <family val="2"/>
      </rPr>
      <t xml:space="preserve"> Corresponde al primer nombramiento en la sociedad que reporta.</t>
    </r>
  </si>
  <si>
    <t>(*)Facturación de los servicios adicionales sobre la facturación de los servicios de auditoría.</t>
  </si>
  <si>
    <t>(**) Del monto total pagado a la sociedad de auditoría por todo concepto, indicar el porcentaje que corresponde a retribución por servicios de auditoría financiera.</t>
  </si>
  <si>
    <t xml:space="preserve">(*) Incluye Reglamento de JGA, Reglamento de Directorio u otros emitidos por la sociedad.  </t>
  </si>
  <si>
    <t>(**)Indicar la denominación del documento, salvo se trate del Estatuto de la sociedad.</t>
  </si>
  <si>
    <t xml:space="preserve">Denominación del documento (**) </t>
  </si>
  <si>
    <t>SECCION C</t>
  </si>
  <si>
    <t>(*) Se entiende por mismas condiciones aquellas particularidades que distinguen a los accionistas, o hacen que cuenten con una característica común, en su relación con la sociedad (inversionistas institucionales, inversionistas no controladores, etc.). Debe considerarse que esto en ningún supuesto implica que se favorezca el uso de información privilegiada.</t>
  </si>
  <si>
    <t>Información sobre el cumplimiento de los Principios de Buen Gobierno para las Sociedades Peruanas</t>
  </si>
  <si>
    <t>RANGO ENTERO</t>
  </si>
  <si>
    <t>(*) Incluir  todos los tipos de  servicios, tales como dictámenes de información financiera, peritajes contables, auditorías operativas, auditorías de sistemas, auditoría tributaria u otros servicios.</t>
  </si>
  <si>
    <t xml:space="preserve">Principio 30: Información sobre estructura accionaria y acuerdos entre los accionistas </t>
  </si>
  <si>
    <t>REPORTE SOBRE EL CUMPLIMIENTO DEL CODIGO DE BUEN GOBIERNO
CORPORATIVO PARA LAS SOCIEDADES PERUANAS (10150)</t>
  </si>
  <si>
    <t>Denominación:</t>
  </si>
  <si>
    <t>Ejercicio:</t>
  </si>
  <si>
    <t>Página Web:</t>
  </si>
  <si>
    <t>RANGO EXPLICACION</t>
  </si>
  <si>
    <t>Cant.</t>
  </si>
  <si>
    <t>COMITÉ 1</t>
  </si>
  <si>
    <t>COMITÉ 5</t>
  </si>
  <si>
    <t>COMITÉ 4</t>
  </si>
  <si>
    <t>COMITÉ 3</t>
  </si>
  <si>
    <t>COMITÉ 2</t>
  </si>
  <si>
    <t>[INI]</t>
  </si>
  <si>
    <t>Si desea agregar mas filas al cuadro, favor de agregarlas entre las Marcas [INI] [FIN]</t>
  </si>
  <si>
    <t>[FIN]</t>
  </si>
  <si>
    <t>No ingrese mas filas debajo de esta línea. No serán  considerados en la carga.</t>
  </si>
  <si>
    <t>[FIN]
[INI]</t>
  </si>
  <si>
    <t>Principio</t>
  </si>
  <si>
    <t>Manual</t>
  </si>
  <si>
    <t>No regulado</t>
  </si>
  <si>
    <t>No Aplica</t>
  </si>
  <si>
    <t>PREGUNTA</t>
  </si>
  <si>
    <t>COL1</t>
  </si>
  <si>
    <t>COL2</t>
  </si>
  <si>
    <t>COL3</t>
  </si>
  <si>
    <t>COL4</t>
  </si>
  <si>
    <t>COL5</t>
  </si>
  <si>
    <t>COL6</t>
  </si>
  <si>
    <t>COL7</t>
  </si>
  <si>
    <t>COL8</t>
  </si>
  <si>
    <t>COL9</t>
  </si>
  <si>
    <t>COL10</t>
  </si>
  <si>
    <t>COL11</t>
  </si>
  <si>
    <t>COL12</t>
  </si>
  <si>
    <t>HOJA</t>
  </si>
  <si>
    <t>SeccionC</t>
  </si>
  <si>
    <t>Info</t>
  </si>
  <si>
    <t>x</t>
  </si>
  <si>
    <t>Indicador</t>
  </si>
  <si>
    <t>L1</t>
  </si>
  <si>
    <t>L2</t>
  </si>
  <si>
    <t>L3</t>
  </si>
  <si>
    <t>L4</t>
  </si>
  <si>
    <t>L5</t>
  </si>
  <si>
    <t>L6</t>
  </si>
  <si>
    <t>L7</t>
  </si>
  <si>
    <t>L8</t>
  </si>
  <si>
    <t>L9</t>
  </si>
  <si>
    <t>L10</t>
  </si>
  <si>
    <t>L11</t>
  </si>
  <si>
    <t>L12</t>
  </si>
  <si>
    <t>y</t>
  </si>
  <si>
    <t>RANGO DECIMAL</t>
  </si>
  <si>
    <t>RANGO FECHA</t>
  </si>
  <si>
    <t>Para el correcto llenado del formato por favor tomar en cuenta las siguientes consideraciones dadas en el ejemplo:</t>
  </si>
  <si>
    <t>(1) Solo es aplicable en el caso en que la información contenida en el presente informe haya sido revisada por alguna empresa especializada (por ejemplo: sociedad de auditoría o empresa de consultoría).</t>
  </si>
  <si>
    <r>
      <t>Denominación o razón social de la empresa revisora: (</t>
    </r>
    <r>
      <rPr>
        <sz val="8"/>
        <color theme="1"/>
        <rFont val="Arial"/>
        <family val="2"/>
      </rPr>
      <t>1)</t>
    </r>
  </si>
  <si>
    <t>Completo</t>
  </si>
  <si>
    <t>RPJ</t>
  </si>
  <si>
    <r>
      <t xml:space="preserve">Reglamento Interno </t>
    </r>
    <r>
      <rPr>
        <vertAlign val="superscript"/>
        <sz val="8"/>
        <color theme="1"/>
        <rFont val="Arial"/>
        <family val="2"/>
      </rPr>
      <t xml:space="preserve">(*) </t>
    </r>
  </si>
  <si>
    <t>Fecha de aviso de convocatoria</t>
  </si>
  <si>
    <t>Nº de Acc. Asistentes</t>
  </si>
  <si>
    <t>abcdefghij abcdefghij abcdefghij abcdefghij abcdefghij abcdefghij abcdefghi jabcdefghij abcdefghij abcdefghij abcdefghij abcdefghij abcdefghij abcdefghij abcdefghij abcdefghij abcdefghij abcdefghij abcdefghij abcdefghij abcdefghij abcdefghij abcdefghij abcdefghij abcdefghij abcdefghij</t>
  </si>
  <si>
    <t>COD: 20150326</t>
  </si>
  <si>
    <t>(*) Los Directores Independientes son aquellos que de acuerdo con los Lineamientos para la Calificación de Directores Independientes, aprobados por la SMV, califican como tal.</t>
  </si>
  <si>
    <t>Adicionalmente, a los establecidos en los “Lineamientos para la Calificación de Directores Independientes”, la sociedad ha establecido los siguientes criterios para calificar a sus Directores como independiente:</t>
  </si>
  <si>
    <t>Sí</t>
  </si>
  <si>
    <t>Indique si al menos una vez al año el Directorio verifica que los Directores Independientes mantengan el cumplimiento de los requisitos y condiciones para poder ser calificados como tal.</t>
  </si>
  <si>
    <t>(*) Para los fines de determinar la vinculación se aplicarán las Disposiciones para la aplicación del literal c) del artículo 51 de la Ley del Mercado de Valores, aprobadas por Resolución N° 029-2018-SMV/01 o norma que la sustituya.</t>
  </si>
  <si>
    <t>Derechos Políticos (*)</t>
  </si>
  <si>
    <t>Derechos Económicos (*)</t>
  </si>
  <si>
    <t>Medios</t>
  </si>
  <si>
    <t>En las oficinas de la sociedad</t>
  </si>
  <si>
    <t>De ser afirmativa su respuesta, precise dicho plazo:</t>
  </si>
  <si>
    <t>¿Los accionistas cuentan con mecanismos para expresar su opinión sobre la gestión de la sociedad?</t>
  </si>
  <si>
    <t>Reuniones informativas (presenciales o virtuales)</t>
  </si>
  <si>
    <t>Criterios para la distribución de utilidades según la política de dividendos</t>
  </si>
  <si>
    <t>a.    De ser afirmativa su respuesta al numeral 2 de la Pregunta I.8, precise los medios por los que la sociedad puso a disposición de los accionistas su política de dividendos.</t>
  </si>
  <si>
    <t>Disposición de política de dividendos</t>
  </si>
  <si>
    <t>b. ¿En el ejercicio que reporta se ha cumplido con la política de dividendos de la sociedad?</t>
  </si>
  <si>
    <t>De ser negativa su respuesta, indicar los motivos o las razones por las que la sociedad no ha cumplido con su política de dividendos en el ejercicio.</t>
  </si>
  <si>
    <t>Denominación del documento</t>
  </si>
  <si>
    <t>Representación de los accionistas en las JGA</t>
  </si>
  <si>
    <t>Participación de los accionistas en las JGA</t>
  </si>
  <si>
    <t xml:space="preserve">Voto a distancia por medios electrónicos o postales </t>
  </si>
  <si>
    <t>Nombramiento de los miembros del Directorio</t>
  </si>
  <si>
    <t>Convocatoria  para las JGA presenciales</t>
  </si>
  <si>
    <t>Convocatoria para las JGA no presenciales conforme al Estatuto o a la normativa que permita dicha modalidad de JGA</t>
  </si>
  <si>
    <t>a. Precise si los siguientes procedimientos están contemplados en el Reglamento de la JGA o en su defecto indicar en qué documento se contempla dicho procedimiento, de ser el caso:</t>
  </si>
  <si>
    <t>b. Indique si el procedimiento que regula el desarrollo de la sesión de JGA establece los mecanismos para que los accionistas se pronuncien sobre los siguientes asuntos:</t>
  </si>
  <si>
    <t>1. Sobre la gestión de la sociedad y resultados económicos de la Sociedad.</t>
  </si>
  <si>
    <t>2. Sobre una nueva propuesta de acuerdo, con respecto a uno o más de los puntos de la agenda.</t>
  </si>
  <si>
    <t>Modalidad de la JGA (*)</t>
  </si>
  <si>
    <t>Quórum % de instalación</t>
  </si>
  <si>
    <t>¿Se precisó el lugar donde se encontraba la información referida a propuestas de acuerdos que se plantean adoptar (mociones) en las JGA?</t>
  </si>
  <si>
    <t>¿Se precisó el lugar donde se encontraba disponible el modelo de carta de representación ante la JGA?</t>
  </si>
  <si>
    <t>a. De ser afirmativa su respuesta, precise los medios de difusión de la documentación que sustenta los puntos de agenda y las mociones de la JGA celebrada durante el ejercicio:</t>
  </si>
  <si>
    <t>Sustenta puntos y mociones</t>
  </si>
  <si>
    <t>b. Indique cuáles fueron los documentos que sirvieron de sustento o las mociones que divulgó para la celebración de la JGA durante el ejercicio (puede marcar más de una opción):</t>
  </si>
  <si>
    <t>Hoja de vida de los candidatos a director.</t>
  </si>
  <si>
    <t>Propuesta de texto de modificación de los artículos del Estatuto y motivo del cambio.</t>
  </si>
  <si>
    <t>Propuesta de texto de modificación de artículos del Reglamento de JGA y el motivo del cambio.</t>
  </si>
  <si>
    <t>Propuesta de texto de modificación de la Política de Dividendos y el motivo del cambio.</t>
  </si>
  <si>
    <t>Propuesta de la aplicación de utilidades.</t>
  </si>
  <si>
    <t>Propuesta de servicios y trayectoria de la Sociedad Auditoría Externa.</t>
  </si>
  <si>
    <t>Otros relevante (detalle):</t>
  </si>
  <si>
    <t>Porcentaje mínimo de acciones del capital social que deben representar los accionistas a fin de presentar propuestas</t>
  </si>
  <si>
    <t xml:space="preserve">Plazo máximo (en días hábiles) antes de la JGA para formular la propuesta de punto de agenda </t>
  </si>
  <si>
    <t>Plazo máximo (en días hábiles) en el cual la sociedad responde (acepta o deniega) la propuesta presentada</t>
  </si>
  <si>
    <t>Medio por el cual la sociedad responde (acepta o deniega) la propuesta presentada</t>
  </si>
  <si>
    <t>a. Indique la siguiente información relacionada al procedimiento para formular propuestas de puntos de agenda a discutir en la JGA:</t>
  </si>
  <si>
    <t>En todas las solicitudes</t>
  </si>
  <si>
    <t>En algunas solicitudes</t>
  </si>
  <si>
    <t>En ninguna de las solicitudes</t>
  </si>
  <si>
    <t xml:space="preserve">Disposición modelo de carta </t>
  </si>
  <si>
    <t>Contenido mínimo (p.e. datos de los representantes, sentido de voto por cada uno de los temas de la agenda, u otros).</t>
  </si>
  <si>
    <t>Pone a disposición</t>
  </si>
  <si>
    <t>Nacionalidad</t>
  </si>
  <si>
    <t>Sexo (M/F)</t>
  </si>
  <si>
    <t>Año de nacimiento</t>
  </si>
  <si>
    <t>Otros cargos / Directorios (****)</t>
  </si>
  <si>
    <t>Ademas indique lo siguiente:</t>
  </si>
  <si>
    <t>Número de mujeres</t>
  </si>
  <si>
    <t>Total Directores</t>
  </si>
  <si>
    <t>% mujeres en el Directorio</t>
  </si>
  <si>
    <t>Presencia de mujeres en el Directorio</t>
  </si>
  <si>
    <t>(***) Aplicable obligatoriamente solo para los Directores con una participación sobre el capital social igual o mayor al 4% de las acciones de la sociedad que reporta.</t>
  </si>
  <si>
    <t>(****) Detallar si el Director tiene otros cargos ejecutivos fuera de la sociedad y/o participa simultáneamente en otros Directorios, precisando el número y si estos son parte del grupo económico de la sociedad que reporta. Para tal efecto debe considerarse la definición de grupo económico contenida en el Reglamento de Propiedad Indirecta, Vinculación y Grupos Económicos.</t>
  </si>
  <si>
    <t>5. Aprobar procedimientos o políticas para prevenir, detectar, gestionar, revelar y sancionar conflictos de interés.</t>
  </si>
  <si>
    <t>6. Aprobar y vigilar el diseño e implementación del sistema de remuneración e incentivos asegurando que se encuentre alineado a la estrategia corporativa de la sociedad, a sus políticas y a su solidez financiera.</t>
  </si>
  <si>
    <t>3.   Recibir capacitaciones respecto a temas de interés para realizar sus funciones.</t>
  </si>
  <si>
    <t>a. Precise si los miembros del Directorio tienen el deber de informar oportunamente al Directorio de la sociedad los siguientes casos:</t>
  </si>
  <si>
    <t xml:space="preserve">Titularidad o tenencia de valores o derechos sobre valores emitidos por la sociedad </t>
  </si>
  <si>
    <t>Realización de operaciones con valores o derechos sobre valores emitidos por la sociedad</t>
  </si>
  <si>
    <t>Negociaciones en curso respecto a valores o derechos sobre valores emitidos por la sociedad</t>
  </si>
  <si>
    <t>Participación en otros Directorios</t>
  </si>
  <si>
    <t>d. ¿La sociedad cuenta con una política de retribución del Directorio aprobada por la JGA?</t>
  </si>
  <si>
    <t>f.      Precise el esquema de retribución de los miembros del Directorio aplicable en el ejercicio:</t>
  </si>
  <si>
    <t>Fijo</t>
  </si>
  <si>
    <t>Esquema de retribución</t>
  </si>
  <si>
    <t>Mixto (fijo + variable)</t>
  </si>
  <si>
    <t>Esquema fijo</t>
  </si>
  <si>
    <t>Esquema variable</t>
  </si>
  <si>
    <t>Por sesión de Directorio</t>
  </si>
  <si>
    <t xml:space="preserve">Por sesión de Comité </t>
  </si>
  <si>
    <t>Por mes</t>
  </si>
  <si>
    <t>Por año</t>
  </si>
  <si>
    <t>Otro (detalle)</t>
  </si>
  <si>
    <t>Por resultados del ejercicio</t>
  </si>
  <si>
    <t>Por cumplimiento de objetivos</t>
  </si>
  <si>
    <t>Políticas y procedimientos para prevenir, detectar, manejar y relevar los conflictos de intereses de los miembros del Directorio</t>
  </si>
  <si>
    <t>Criterios utilizados para la evaluación del Directorio y de sus miembros</t>
  </si>
  <si>
    <t>Funciones y responsabilidades de los miembros de Directorio</t>
  </si>
  <si>
    <t>Número de sesiones en las que no se haya cumplido con las disposiciones o procedimientos internos de entrega de información a los Directores</t>
  </si>
  <si>
    <t>Número de sesiones en las que no asistió alguno de los Directores independientes</t>
  </si>
  <si>
    <t>b.      Indique la siguiente información respecto de la asistencia de los Directores a las sesiones del Directorio durante el ejercicio .</t>
  </si>
  <si>
    <t>Número de sesiones convocadas</t>
  </si>
  <si>
    <t xml:space="preserve">Número de sesiones convocadas a las que asistió </t>
  </si>
  <si>
    <t>Número de sesiones universales a las que asistió</t>
  </si>
  <si>
    <t>c.      Indique con qué plazo promedio de antelación a las sesiones del Directorio se realizaron las convocatorias en el Ejercicio:</t>
  </si>
  <si>
    <t>d. Indique con qué plazo promedio de antelación a las sesiones del Directorio en el Ejercicio se pusieron a disposición de los Directores toda la información referida a los asuntos a tratar en dichas sesiones.</t>
  </si>
  <si>
    <t>3 días calendario</t>
  </si>
  <si>
    <t>De 4 a 6 días calendario</t>
  </si>
  <si>
    <t>Mayor a 6 días calendario</t>
  </si>
  <si>
    <t>Menor a 3 días hábiles</t>
  </si>
  <si>
    <t>De 3 a 5 días hábiles</t>
  </si>
  <si>
    <t>Mayor a 5 días hábiles</t>
  </si>
  <si>
    <t>Cargo dentro de la Sociedad</t>
  </si>
  <si>
    <t xml:space="preserve">(*)  Para fines del presente reporte, se considera que un director, gerente, funcionario y/o colaborador de la sociedad tiene conflicto de interés, en toda situación, particular o general, temporal o permanente, actual o probable en la que tenga un interés, particular o general, que esté o pueda estar colisionando con el interés social. </t>
  </si>
  <si>
    <t>3.    ¿El Directorio evalúa la efectividad de los programas de capacitación para el cumplimiento del código de ética?</t>
  </si>
  <si>
    <t>b. Indique los medios por los cuales la sociedad pone a disposición el Código de Ética:</t>
  </si>
  <si>
    <t>Número de denuncias presentadas</t>
  </si>
  <si>
    <t>Número de investigaciones iniciadas</t>
  </si>
  <si>
    <t>Número de investigaciones terminadas</t>
  </si>
  <si>
    <t>d.    ¿Tiene definida la empresa un plan de incentivos de largo plazo para la plana gerencial?</t>
  </si>
  <si>
    <t>El nombramiento de un responsable para la gestión integral de riesgos al más alto nivel.</t>
  </si>
  <si>
    <t>Una política de delegación de autoridad basada en riesgos.</t>
  </si>
  <si>
    <t>La capacitación y sensibilización sobre responsabilidades y riesgos claves.</t>
  </si>
  <si>
    <t>La supervisión de la exposición a los riesgos al más alto nivel.</t>
  </si>
  <si>
    <t>La aprobación de un plan anual de trabajo de gestión de riesgo.</t>
  </si>
  <si>
    <t>¿La Alta Gerencia mantiene un proceso de gestión de riesgos que incluye identificación, medición, administración, control y seguimiento?</t>
  </si>
  <si>
    <t xml:space="preserve">¿La Alta Gerencia pone en conocimiento del Directorio la exposición al riesgo, a través de un Comité de Auditoría o de riesgos? </t>
  </si>
  <si>
    <t>a.      Indique lo siguiente respecto al sistema integral de riesgos:</t>
  </si>
  <si>
    <t>De ser afirmativa su respuesta, indique cuál o cuáles de los siguientes elementos considera su modelo de prevención:</t>
  </si>
  <si>
    <t>Identificación, evaluación y mitigación de riesgos</t>
  </si>
  <si>
    <t>Encargado de Prevención</t>
  </si>
  <si>
    <t>Implementación de procedimientos de denuncia</t>
  </si>
  <si>
    <t>Difusión y capacitación periódica del modelo</t>
  </si>
  <si>
    <t>Evaluación y monitoreo continuo del modelo</t>
  </si>
  <si>
    <t>b.      ¿La sociedad cuenta con un modelo de prevención implementado y en funcionamiento, conforme a lo dispuesto por la Ley N° 30424, Ley que regula la responsabilidad administrativa de las personas jurídicas, o por la norma que la modifique o la sustituya?</t>
  </si>
  <si>
    <t>La sociedad requiere una declaración jurada de la sociedad de auditoría o del auditor independiente donde declara su independencia frente a la sociedad.</t>
  </si>
  <si>
    <t>La sociedad realiza una validación propia de potenciales conflictos de interés de la sociedad de auditoría o del auditor independiente.</t>
  </si>
  <si>
    <t>b.      ¿La sociedad de auditoría externa o el auditor externo reporta directamente al Directorio o al Comité de Auditoría?</t>
  </si>
  <si>
    <t>Directorio</t>
  </si>
  <si>
    <t>Comité de Auditoría</t>
  </si>
  <si>
    <t>Duración aproximada del trabajo de auditoria (en días hábiles)</t>
  </si>
  <si>
    <t>(***)  Dato obtenido de la sociedad de auditoria.</t>
  </si>
  <si>
    <t>Medio en que lo difunde</t>
  </si>
  <si>
    <t>Estatutos</t>
  </si>
  <si>
    <t>Hoja de vida de los miembros de la Alta Gerencia</t>
  </si>
  <si>
    <t>Reglamento del Directorio</t>
  </si>
  <si>
    <t>Reglamento de los comités de Directorio</t>
  </si>
  <si>
    <t>Datos de contacto con oficina de relación con inversionistas o de quien realice dichas funciones</t>
  </si>
  <si>
    <t xml:space="preserve">Reglamento de JGA </t>
  </si>
  <si>
    <t>Reporta a</t>
  </si>
  <si>
    <t>a.      ¿El Dictamen de los auditores externos respecto a los estados financieros del ejercicio contiene salvedades y la medición de estas?</t>
  </si>
  <si>
    <t>De ser afirmativa su respuesta, indique sobre qué materias tratan cada uno de los convenios o pactos vigentes entre accionistas .</t>
  </si>
  <si>
    <t>Denominación del Documento</t>
  </si>
  <si>
    <t>Enlace web:</t>
  </si>
  <si>
    <t>b.      Especifique las instancias que revisan dicho Informe antes de su presentación al Directorio:</t>
  </si>
  <si>
    <t xml:space="preserve">Auditoría Interna </t>
  </si>
  <si>
    <t>Asesor externo especializado</t>
  </si>
  <si>
    <t>Área especializada ESG</t>
  </si>
  <si>
    <t>Otro / Detalle:</t>
  </si>
  <si>
    <t>Difusión Interna</t>
  </si>
  <si>
    <t>Difusión Externa</t>
  </si>
  <si>
    <t>Sección específica de la página web</t>
  </si>
  <si>
    <t>Publicación y distribución en físico</t>
  </si>
  <si>
    <t>Participación en eventos, foros o círculos institucionales especializados</t>
  </si>
  <si>
    <t>Procedimiento para la selección y permanencia de los miembros del Directorio</t>
  </si>
  <si>
    <t>Política de Retribución del Directorio</t>
  </si>
  <si>
    <t>Mecanismos que permiten efectuar denuncias correspondientes a cualquier comportamiento ilegal o contrario a la ética</t>
  </si>
  <si>
    <t>Difusión convocatorias</t>
  </si>
  <si>
    <t>Formación Profesional</t>
  </si>
  <si>
    <t>Part. Accionaria (***)</t>
  </si>
  <si>
    <t xml:space="preserve">Expresan su opinión </t>
  </si>
  <si>
    <t>Otros relevantes en el Reglamento de la JGA/ Detalle</t>
  </si>
  <si>
    <t>Puesto a disposición</t>
  </si>
  <si>
    <t>Número de sesiones en las que no se haya cumplido con los plazos de convocatoria</t>
  </si>
  <si>
    <t>¿La sociedad cuenta con un Comité de Auditoría que supervisa la eficacia e idoneidad del sistema de control interno y externo de la sociedad, el trabajo de la sociedad de auditoría o del auditor independiente, así como el cumplimiento de las normas de independencia legal y profesional?</t>
  </si>
  <si>
    <t>a. En caso de que su respuesta sea positiva a la pregunta II.10 numeral 2, indique los medios por los que la sociedad puso a disposición el mencionado modelo de carta de representación en JGA celebrada en el ejercicio:</t>
  </si>
  <si>
    <t>b. En caso de que su respuesta sea afirmativa a la pregunta II.12 numeral 2, indique los medios por los cuales la sociedad pone a disposición de los accionistas dichos reportes:</t>
  </si>
  <si>
    <t>a. En caso de que su respuesta a la pregunta anterior sea afirmativa, indique si dicho sistema está integrado a una línea de reporte de denuncias y un proceso para resolverlas.</t>
  </si>
  <si>
    <t>a.      En caso de que su respuesta a la pregunta anterior sea afirmativa, ¿El Directorio o el Comité de Auditoría verifican que la sociedad de auditoría o al auditor independiente mantienen una clara independencia con la sociedad?</t>
  </si>
  <si>
    <t>En caso de que su respuesta sea afirmativa, precise los mecanismos que la sociedad utilizó para validar la independencia (puede marcar más de una):</t>
  </si>
  <si>
    <t>a.      En caso de que su respuesta haya sido afirmativa, precise la siguiente información:</t>
  </si>
  <si>
    <t>b. Detalle la siguiente información para cada clase de acciones con las que la sociedad cuente:</t>
  </si>
  <si>
    <t>¿La sociedad cuenta únicamente con acciones con derecho a voto?</t>
  </si>
  <si>
    <t>(*) En este campo deberá indicarse los derechos particulares de la clase, tales como participación y voto en las JGA, de suscripción de acciones, al tratamiento en reorganización societarias, de transferencia de derechos, otros.</t>
  </si>
  <si>
    <t xml:space="preserve">En caso de que la sociedad cuente con acciones de inversión, ¿La sociedad ejecuta una política de redención o canje voluntario de acciones de inversión por acciones ordinarias? </t>
  </si>
  <si>
    <t>1.   ¿La sociedad establece expresamente en sus documentos societarios la forma de representación de las acciones y quien lleva el registro en la matrícula de acciones?</t>
  </si>
  <si>
    <t>2.   ¿La matrícula de acciones se mantiene permanentemente actualizada?</t>
  </si>
  <si>
    <t>Otros / Detalle (en días hábiles)</t>
  </si>
  <si>
    <t>1.   ¿La sociedad tiene como política que las propuestas del Directorio referidas a operaciones corporativas que puedan afectar el derecho de no dilución de los accionistas (i.e, fusiones, adquisiciones, escisiones, ampliaciones de capital, entre otras) sean explicadas previamente por dicho órgano en un informe detallado con la opinión independiente de un asesor externo de reconocida solvencia profesional nombrado por el Directorio?.</t>
  </si>
  <si>
    <t>2.   ¿La sociedad tiene como política poner los referidos informes a disposición de los accionistas?</t>
  </si>
  <si>
    <r>
      <t>En caso de haberse producido en la sociedad durante el ejercicio, operaciones corporativas bajo el alcance del numeral 1 de la pregunta I.5, y de contar la sociedad con Directores Independientes</t>
    </r>
    <r>
      <rPr>
        <vertAlign val="superscript"/>
        <sz val="10"/>
        <rFont val="Arial"/>
        <family val="2"/>
      </rPr>
      <t>(*)</t>
    </r>
    <r>
      <rPr>
        <sz val="10"/>
        <rFont val="Arial"/>
        <family val="2"/>
      </rPr>
      <t>, precisar si en todos los casos:</t>
    </r>
  </si>
  <si>
    <t>¿La sociedad determina los responsables y medios para que los accionistas reciban y/o requieran información veraz, suficiente y oportuna?</t>
  </si>
  <si>
    <r>
      <t>b.</t>
    </r>
    <r>
      <rPr>
        <sz val="7"/>
        <rFont val="Times New Roman"/>
        <family val="1"/>
      </rPr>
      <t xml:space="preserve">      </t>
    </r>
    <r>
      <rPr>
        <sz val="10"/>
        <rFont val="Arial"/>
        <family val="2"/>
      </rPr>
      <t>¿La sociedad cuenta y cumple con un plazo máximo establecido formalmente para responder las solicitudes de información presentadas por los accionistas?</t>
    </r>
  </si>
  <si>
    <t xml:space="preserve">Plazo máximo (en días hábiles) </t>
  </si>
  <si>
    <t>De ser afirmativa su respuesta, indique los medios a través de los cuales los accionistas expresan su opinión sobre la gestión de la sociedad.</t>
  </si>
  <si>
    <r>
      <t>1.</t>
    </r>
    <r>
      <rPr>
        <i/>
        <sz val="7"/>
        <rFont val="Times New Roman"/>
        <family val="1"/>
      </rPr>
      <t xml:space="preserve">   </t>
    </r>
    <r>
      <rPr>
        <i/>
        <sz val="10"/>
        <rFont val="Arial"/>
        <family val="2"/>
      </rPr>
      <t>¿El cumplimiento de la política de dividendos se encuentra sujeto a evaluaciones de periodicidad definida?</t>
    </r>
  </si>
  <si>
    <r>
      <t>2.</t>
    </r>
    <r>
      <rPr>
        <i/>
        <sz val="7"/>
        <rFont val="Times New Roman"/>
        <family val="1"/>
      </rPr>
      <t xml:space="preserve">   </t>
    </r>
    <r>
      <rPr>
        <i/>
        <sz val="10"/>
        <rFont val="Arial"/>
        <family val="2"/>
      </rPr>
      <t>¿La política de dividendos es puesta en conocimiento de los accionistas</t>
    </r>
    <r>
      <rPr>
        <i/>
        <sz val="10"/>
        <rFont val="Arial"/>
        <family val="2"/>
      </rPr>
      <t>?</t>
    </r>
  </si>
  <si>
    <r>
      <t>c.</t>
    </r>
    <r>
      <rPr>
        <sz val="7"/>
        <rFont val="Times New Roman"/>
        <family val="1"/>
      </rPr>
      <t xml:space="preserve">      </t>
    </r>
    <r>
      <rPr>
        <sz val="10"/>
        <rFont val="Arial"/>
        <family val="2"/>
      </rPr>
      <t>Indique la política de dividendos de la sociedad aplicable al ejercicio.</t>
    </r>
  </si>
  <si>
    <r>
      <t>d.</t>
    </r>
    <r>
      <rPr>
        <sz val="7"/>
        <rFont val="Times New Roman"/>
        <family val="1"/>
      </rPr>
      <t xml:space="preserve">      </t>
    </r>
    <r>
      <rPr>
        <sz val="10"/>
        <rFont val="Arial"/>
        <family val="2"/>
      </rPr>
      <t>Indique, los dividendos en efectivo y en acciones distribuidos por la sociedad en el ejercicio y en el ejercicio anterior.</t>
    </r>
  </si>
  <si>
    <t xml:space="preserve">Acuerdos de indemnización para ejecutivos/ funcionarios como consecuencia de cambios luego de una toma de control y/o reorganización societaria. </t>
  </si>
  <si>
    <t>Otras de naturaleza similar/ Detalle
(ejemplo: establecimiento de supermayorías para aprobar fusiones, planes de stock option para empleados, entre otras)</t>
  </si>
  <si>
    <r>
      <t>1.</t>
    </r>
    <r>
      <rPr>
        <i/>
        <sz val="7"/>
        <rFont val="Times New Roman"/>
        <family val="1"/>
      </rPr>
      <t xml:space="preserve">   </t>
    </r>
    <r>
      <rPr>
        <i/>
        <sz val="10"/>
        <rFont val="Arial"/>
        <family val="2"/>
      </rPr>
      <t xml:space="preserve">¿El estatuto de la sociedad incluye un convenio arbitral que reconoce que se somete a arbitraje de derecho cualquier disputa entre accionistas, o entre accionistas y el Directorio; así como la impugnación de acuerdos de JGA y de Directorio por parte de los accionistas de la Sociedad? </t>
    </r>
  </si>
  <si>
    <r>
      <t>2.</t>
    </r>
    <r>
      <rPr>
        <i/>
        <sz val="7"/>
        <rFont val="Times New Roman"/>
        <family val="1"/>
      </rPr>
      <t xml:space="preserve">   </t>
    </r>
    <r>
      <rPr>
        <i/>
        <sz val="10"/>
        <rFont val="Arial"/>
        <family val="2"/>
      </rPr>
      <t>¿Dicha cláusula facilita que un tercero independiente resuelva las controversias, salvo el caso de reserva legal expresa ante la justicia ordinaria?</t>
    </r>
  </si>
  <si>
    <t>Indique si las siguientes funciones son exclusivas e indelegable de la JGA, en caso ser negativa su respuesta precise el órgano que las ejerce.</t>
  </si>
  <si>
    <t xml:space="preserve">Incorporación de puntos de agenda por parte de los accionistas </t>
  </si>
  <si>
    <t>Entrega de información adicional a los accionistas para las JGA</t>
  </si>
  <si>
    <t>Desarrollo de las JGA</t>
  </si>
  <si>
    <r>
      <t>a.</t>
    </r>
    <r>
      <rPr>
        <sz val="7"/>
        <rFont val="Times New Roman"/>
        <family val="1"/>
      </rPr>
      <t xml:space="preserve">      </t>
    </r>
    <r>
      <rPr>
        <sz val="10"/>
        <rFont val="Arial"/>
        <family val="2"/>
      </rPr>
      <t>Complete la siguiente información para cada una de las JGA realizadas durante el ejercicio:</t>
    </r>
  </si>
  <si>
    <t>Fecha de la JGA</t>
  </si>
  <si>
    <t>Tipo de JGA</t>
  </si>
  <si>
    <t>JGA Universal</t>
  </si>
  <si>
    <r>
      <t xml:space="preserve">Ejercicio directo </t>
    </r>
    <r>
      <rPr>
        <vertAlign val="superscript"/>
        <sz val="8"/>
        <rFont val="Arial"/>
        <family val="2"/>
      </rPr>
      <t>(**)</t>
    </r>
  </si>
  <si>
    <t xml:space="preserve">(*) Precisar si la JGA fue presencial o no presencial.
(**) El ejercicio directo comprende el voto por cualquier medio o modalidad que no implique representación. </t>
  </si>
  <si>
    <r>
      <t>b.</t>
    </r>
    <r>
      <rPr>
        <sz val="7"/>
        <rFont val="Times New Roman"/>
        <family val="1"/>
      </rPr>
      <t xml:space="preserve">      </t>
    </r>
    <r>
      <rPr>
        <sz val="10"/>
        <rFont val="Arial"/>
        <family val="2"/>
      </rPr>
      <t xml:space="preserve">¿Qué medios, además del contemplado en el artículo 43 de la Ley General de Sociedades y lo dispuesto en el Reglamento de Hechos de Importancia e Información Reservada, utilizó la sociedad para difundir las convocatorias a las JGA durante el ejercicio?    </t>
    </r>
  </si>
  <si>
    <t>¿Se precisó el lugar donde se encontraba la información referida a los puntos de agenda a tratar en las JGA?</t>
  </si>
  <si>
    <t>c. En los avisos de convocatoria realizados por la sociedad durante el ejercicio:</t>
  </si>
  <si>
    <r>
      <t>b.</t>
    </r>
    <r>
      <rPr>
        <sz val="7"/>
        <rFont val="Times New Roman"/>
        <family val="1"/>
      </rPr>
      <t xml:space="preserve">      </t>
    </r>
    <r>
      <rPr>
        <sz val="10"/>
        <rFont val="Arial"/>
        <family val="2"/>
      </rPr>
      <t>Indique el número de solicitudes presentadas por los accionistas durante el ejercicio para incluir puntos de agenda a discutir en la JGA, y cómo fueron resueltas:</t>
    </r>
  </si>
  <si>
    <r>
      <t>c.</t>
    </r>
    <r>
      <rPr>
        <sz val="7"/>
        <rFont val="Times New Roman"/>
        <family val="1"/>
      </rPr>
      <t xml:space="preserve">      </t>
    </r>
    <r>
      <rPr>
        <sz val="10"/>
        <rFont val="Arial"/>
        <family val="2"/>
      </rPr>
      <t>En caso de que se hayan denegado en el ejercicio solicitudes para incluir puntos de agenda a discutir en la JGA indique si la sociedad comunicó el sustento de la denegatoria a los accionistas solicitantes.</t>
    </r>
  </si>
  <si>
    <t>En caso de que su respuesta sea negativa, indique si su Estatuto restringe el derecho de representación, a favor de alguna de las siguientes personas:</t>
  </si>
  <si>
    <r>
      <t>1.</t>
    </r>
    <r>
      <rPr>
        <i/>
        <sz val="7"/>
        <rFont val="Times New Roman"/>
        <family val="1"/>
      </rPr>
      <t xml:space="preserve">   </t>
    </r>
    <r>
      <rPr>
        <i/>
        <sz val="10"/>
        <rFont val="Arial"/>
        <family val="2"/>
      </rPr>
      <t>¿La sociedad cuenta con procedimientos en los que se detallan las condiciones, los medios y las formalidades a cumplir en las situaciones de delegación de voto?</t>
    </r>
  </si>
  <si>
    <r>
      <t>2.</t>
    </r>
    <r>
      <rPr>
        <i/>
        <sz val="7"/>
        <rFont val="Times New Roman"/>
        <family val="1"/>
      </rPr>
      <t xml:space="preserve">   </t>
    </r>
    <r>
      <rPr>
        <i/>
        <sz val="10"/>
        <rFont val="Arial"/>
        <family val="2"/>
      </rPr>
      <t>¿La sociedad pone a disposición de los accionistas un modelo de carta de representación, donde se incluyen los datos de los representantes, los temas para los que el accionista delega su voto, y de ser el caso, el sentido de su voto para cada una de las propuestas?</t>
    </r>
  </si>
  <si>
    <t>b. Indique el contenido mínimo y formalidades exigidas para que un accionista pueda ser representado en una JGA:</t>
  </si>
  <si>
    <t>Anticipación (número de días hábiles previos a la JGA con que debe presentarse el poder).</t>
  </si>
  <si>
    <r>
      <t>1.</t>
    </r>
    <r>
      <rPr>
        <i/>
        <sz val="7"/>
        <rFont val="Times New Roman"/>
        <family val="1"/>
      </rPr>
      <t xml:space="preserve">   </t>
    </r>
    <r>
      <rPr>
        <i/>
        <sz val="10"/>
        <rFont val="Arial"/>
        <family val="2"/>
      </rPr>
      <t>¿La sociedad tiene como política establecer limitaciones al porcentaje de delegación de votos a favor de los miembros del Directorio o de la Alta Gerencia?</t>
    </r>
  </si>
  <si>
    <r>
      <t>2.</t>
    </r>
    <r>
      <rPr>
        <i/>
        <sz val="7"/>
        <rFont val="Times New Roman"/>
        <family val="1"/>
      </rPr>
      <t xml:space="preserve">   </t>
    </r>
    <r>
      <rPr>
        <i/>
        <sz val="10"/>
        <rFont val="Arial"/>
        <family val="2"/>
      </rPr>
      <t>En los casos de delegación de votos a favor de miembros del Directorio o de la Alta Gerencia, ¿La sociedad tiene como política que los accionistas que deleguen sus votos dejen claramente establecido el sentido de estos?</t>
    </r>
  </si>
  <si>
    <r>
      <t>1.</t>
    </r>
    <r>
      <rPr>
        <i/>
        <sz val="7"/>
        <rFont val="Times New Roman"/>
        <family val="1"/>
      </rPr>
      <t xml:space="preserve">    </t>
    </r>
    <r>
      <rPr>
        <i/>
        <sz val="10"/>
        <rFont val="Arial"/>
        <family val="2"/>
      </rPr>
      <t>¿La sociedad realiza y documenta el seguimiento de los acuerdos adoptados por la JGA?</t>
    </r>
  </si>
  <si>
    <t>2.    Sobre dichos acuerdo, ¿La Alta Gerencia de la sociedad emite reportes periódicos al Directorio y estos son puestos a disposición de los accionistas?</t>
  </si>
  <si>
    <t>a. De ser el caso, indique cuál es el área y/o persona responsable de realizar el seguimiento de los acuerdos adoptados por la JGA. En caso de que sea una persona la responsable, incluir adicionalmente su cargo y área en la que labora.</t>
  </si>
  <si>
    <t>Área responsable</t>
  </si>
  <si>
    <t>Persona responsable</t>
  </si>
  <si>
    <t>¿La sociedad ha establecido y aplica criterios de selección y permanencia para que su Directorio se encuentre conformado por personas con diferentes especialidades y competencias, con prestigio, ética, independencia económica, disponibilidad suficiente y otras cualidades relevantes para la sociedad, de manera que haya pluralidad de enfoques y opiniones?</t>
  </si>
  <si>
    <t>(*) Corresponde al primer nombramiento en la sociedad que reporta.</t>
  </si>
  <si>
    <t>(**) Completar sólo en caso de que hubiera dejado de ejercer el cargo de Director durante el ejercicio.</t>
  </si>
  <si>
    <r>
      <t>b.</t>
    </r>
    <r>
      <rPr>
        <sz val="7"/>
        <rFont val="Times New Roman"/>
        <family val="1"/>
      </rPr>
      <t xml:space="preserve">      </t>
    </r>
    <r>
      <rPr>
        <sz val="10"/>
        <rFont val="Arial"/>
        <family val="2"/>
      </rPr>
      <t>Indique si existen requisitos específicos formalmente establecidos para ser nombrado Presidente del Directorio,  adicionales a los que se requiere para ser designado Director.</t>
    </r>
  </si>
  <si>
    <t>En caso de que su respuesta sea afirmativa, indique dichos requisitos.</t>
  </si>
  <si>
    <t>(**) Completar sólo en caso de que hubiera dejado de ser Director alterno o suplente durante el ejercicio.</t>
  </si>
  <si>
    <t>Pregunta III.3</t>
  </si>
  <si>
    <t>¿El Directorio tiene como función?:
1.    Aprobar y dirigir la estrategia corporativa de la sociedad.</t>
  </si>
  <si>
    <r>
      <t>2.</t>
    </r>
    <r>
      <rPr>
        <i/>
        <sz val="7"/>
        <rFont val="Times New Roman"/>
        <family val="1"/>
      </rPr>
      <t xml:space="preserve">    </t>
    </r>
    <r>
      <rPr>
        <i/>
        <sz val="10"/>
        <rFont val="Arial"/>
        <family val="2"/>
      </rPr>
      <t>Establecer objetivos, metas y planes de acción incluidos los presupuestos anuales y los planes de negocios.</t>
    </r>
  </si>
  <si>
    <r>
      <t>3.</t>
    </r>
    <r>
      <rPr>
        <i/>
        <sz val="7"/>
        <rFont val="Times New Roman"/>
        <family val="1"/>
      </rPr>
      <t xml:space="preserve">    </t>
    </r>
    <r>
      <rPr>
        <i/>
        <sz val="10"/>
        <rFont val="Arial"/>
        <family val="2"/>
      </rPr>
      <t>Controlar y supervisar la gestión y encargarse del gobierno y administración de la sociedad.</t>
    </r>
  </si>
  <si>
    <r>
      <t>4.</t>
    </r>
    <r>
      <rPr>
        <i/>
        <sz val="7"/>
        <rFont val="Times New Roman"/>
        <family val="1"/>
      </rPr>
      <t xml:space="preserve">    </t>
    </r>
    <r>
      <rPr>
        <i/>
        <sz val="10"/>
        <rFont val="Arial"/>
        <family val="2"/>
      </rPr>
      <t>Supervisar la adopción de las prácticas de buen gobierno corporativo y establecer las políticas y medidas necesarias para su mejor implementación</t>
    </r>
    <r>
      <rPr>
        <i/>
        <sz val="10"/>
        <rFont val="Arial"/>
        <family val="2"/>
      </rPr>
      <t>.</t>
    </r>
  </si>
  <si>
    <t>Pregunta III.4</t>
  </si>
  <si>
    <t>¿Los miembros del Directorio tienen derecho a?:
1.   Solicitar al Directorio el apoyo o aporte de expertos.</t>
  </si>
  <si>
    <r>
      <t>2.</t>
    </r>
    <r>
      <rPr>
        <i/>
        <sz val="7"/>
        <rFont val="Times New Roman"/>
        <family val="1"/>
      </rPr>
      <t xml:space="preserve">   </t>
    </r>
    <r>
      <rPr>
        <i/>
        <sz val="10"/>
        <rFont val="Arial"/>
        <family val="2"/>
      </rPr>
      <t>Participar en programas de inducción sobre sus facultades y responsabilidades y a ser informados oportunamente sobre la estructura organizativa de la sociedad.</t>
    </r>
  </si>
  <si>
    <r>
      <t>4.</t>
    </r>
    <r>
      <rPr>
        <i/>
        <sz val="7"/>
        <rFont val="Times New Roman"/>
        <family val="1"/>
      </rPr>
      <t xml:space="preserve">   </t>
    </r>
    <r>
      <rPr>
        <i/>
        <sz val="10"/>
        <rFont val="Arial"/>
        <family val="2"/>
      </rPr>
      <t>Percibir una retribución por la labor efectuada, que combina el reconocimiento a la experiencia profesional y dedicación hacia la sociedad con criterio de racionalidad.</t>
    </r>
  </si>
  <si>
    <r>
      <t>b.</t>
    </r>
    <r>
      <rPr>
        <sz val="7"/>
        <rFont val="Times New Roman"/>
        <family val="1"/>
      </rPr>
      <t xml:space="preserve">      </t>
    </r>
    <r>
      <rPr>
        <sz val="10"/>
        <rFont val="Arial"/>
        <family val="2"/>
      </rPr>
      <t>En caso de haberse contratado asesores especializados durante el ejercicio, indique si la lista de asesores especializados del Directorio que han prestado servicios durante el ejercicio para la toma de decisiones de la sociedad fue puesta en conocimiento de los accionistas.</t>
    </r>
  </si>
  <si>
    <r>
      <t xml:space="preserve">De ser el caso, precise si alguno de los asesores especializados tenía alguna vinculación con algún accionista que cuente con más del 4% del capital social, miembro del Directorio y/o Alta Gerencia </t>
    </r>
    <r>
      <rPr>
        <vertAlign val="superscript"/>
        <sz val="10"/>
        <rFont val="Arial"/>
        <family val="2"/>
      </rPr>
      <t>(*)</t>
    </r>
    <r>
      <rPr>
        <sz val="10"/>
        <rFont val="Arial"/>
        <family val="2"/>
      </rPr>
      <t>.</t>
    </r>
  </si>
  <si>
    <r>
      <t>c.</t>
    </r>
    <r>
      <rPr>
        <sz val="7"/>
        <rFont val="Times New Roman"/>
        <family val="1"/>
      </rPr>
      <t xml:space="preserve">      </t>
    </r>
    <r>
      <rPr>
        <sz val="10"/>
        <rFont val="Arial"/>
        <family val="2"/>
      </rPr>
      <t>De ser el caso, indique si la sociedad realizó programas de inducción a los nuevos miembros que hubiesen ingresado a la sociedad.</t>
    </r>
  </si>
  <si>
    <r>
      <t>e.</t>
    </r>
    <r>
      <rPr>
        <sz val="7"/>
        <rFont val="Times New Roman"/>
        <family val="1"/>
      </rPr>
      <t xml:space="preserve">      </t>
    </r>
    <r>
      <rPr>
        <sz val="10"/>
        <rFont val="Arial"/>
        <family val="2"/>
      </rPr>
      <t xml:space="preserve">Indique el porcentaje que representa el monto total de las retribuciones y de las bonificaciones anuales de los Directores, respecto a los ingresos brutos, según los estados financieros de la sociedad. </t>
    </r>
  </si>
  <si>
    <t>Pregunta III.5</t>
  </si>
  <si>
    <t>Pregunta III.6</t>
  </si>
  <si>
    <t>Pregunta III.7</t>
  </si>
  <si>
    <r>
      <t>1.</t>
    </r>
    <r>
      <rPr>
        <i/>
        <sz val="7"/>
        <rFont val="Times New Roman"/>
        <family val="1"/>
      </rPr>
      <t xml:space="preserve">   </t>
    </r>
    <r>
      <rPr>
        <i/>
        <sz val="10"/>
        <rFont val="Arial"/>
        <family val="2"/>
      </rPr>
      <t>¿El Directorio declara que el candidato que propone es independiente sobre la base de las indagaciones que realice y de la declaración del candidato?</t>
    </r>
  </si>
  <si>
    <r>
      <t>2.</t>
    </r>
    <r>
      <rPr>
        <i/>
        <sz val="7"/>
        <rFont val="Times New Roman"/>
        <family val="1"/>
      </rPr>
      <t xml:space="preserve">   </t>
    </r>
    <r>
      <rPr>
        <i/>
        <sz val="10"/>
        <rFont val="Arial"/>
        <family val="2"/>
      </rPr>
      <t>¿Los candidatos a Directores Independientes declaran su condición de independiente ante la sociedad, sus accionistas y directivos?</t>
    </r>
  </si>
  <si>
    <t>Pregunta III.8</t>
  </si>
  <si>
    <t>¿El Directorio cuenta con un plan de trabajo anual que contribuye a la eficiencia de sus funciones?</t>
  </si>
  <si>
    <t>Pregunta III.9</t>
  </si>
  <si>
    <r>
      <t>a.</t>
    </r>
    <r>
      <rPr>
        <sz val="7"/>
        <rFont val="Times New Roman"/>
        <family val="1"/>
      </rPr>
      <t xml:space="preserve">      </t>
    </r>
    <r>
      <rPr>
        <sz val="10"/>
        <rFont val="Arial"/>
        <family val="2"/>
      </rPr>
      <t>Indique con relación a las sesiones del Directorio desarrolladas durante el ejercicio, lo siguiente:</t>
    </r>
  </si>
  <si>
    <r>
      <t xml:space="preserve">Número de sesiones en las que se haya prescindido de convocatoria </t>
    </r>
    <r>
      <rPr>
        <vertAlign val="superscript"/>
        <sz val="10"/>
        <rFont val="Arial"/>
        <family val="2"/>
      </rPr>
      <t>(*)</t>
    </r>
  </si>
  <si>
    <t>Pregunta III.10</t>
  </si>
  <si>
    <r>
      <t>1.</t>
    </r>
    <r>
      <rPr>
        <i/>
        <sz val="7"/>
        <rFont val="Times New Roman"/>
        <family val="1"/>
      </rPr>
      <t xml:space="preserve">    </t>
    </r>
    <r>
      <rPr>
        <i/>
        <sz val="10"/>
        <rFont val="Arial"/>
        <family val="2"/>
      </rPr>
      <t>¿El Directorio evalúa, al menos una vez al año,  de manera objetiva, su desempeño como órgano colegiado?</t>
    </r>
  </si>
  <si>
    <r>
      <t>2.</t>
    </r>
    <r>
      <rPr>
        <i/>
        <sz val="7"/>
        <rFont val="Times New Roman"/>
        <family val="1"/>
      </rPr>
      <t xml:space="preserve">    </t>
    </r>
    <r>
      <rPr>
        <i/>
        <sz val="10"/>
        <rFont val="Arial"/>
        <family val="2"/>
      </rPr>
      <t>¿El Directorio evalúa, al menos una vez al año,  de manera objetiva, el desempeño de sus miembros?</t>
    </r>
  </si>
  <si>
    <r>
      <t>3.</t>
    </r>
    <r>
      <rPr>
        <i/>
        <sz val="7"/>
        <rFont val="Times New Roman"/>
        <family val="1"/>
      </rPr>
      <t xml:space="preserve">    </t>
    </r>
    <r>
      <rPr>
        <i/>
        <sz val="10"/>
        <rFont val="Arial"/>
        <family val="2"/>
      </rPr>
      <t>¿Se alterna la metodología de la autoevaluación con la evaluación realizada por asesores externos?</t>
    </r>
  </si>
  <si>
    <t>En caso de que la respuesta a la pregunta anterior en cualquiera de los campos sea afirmativa, indicar la información siguiente para cada evaluación:</t>
  </si>
  <si>
    <t>Difusión de resultados (Si/No)</t>
  </si>
  <si>
    <r>
      <t xml:space="preserve">Difundido a </t>
    </r>
    <r>
      <rPr>
        <vertAlign val="superscript"/>
        <sz val="8"/>
        <rFont val="Arial"/>
        <family val="2"/>
      </rPr>
      <t>(*)</t>
    </r>
  </si>
  <si>
    <r>
      <t>(*)</t>
    </r>
    <r>
      <rPr>
        <vertAlign val="superscript"/>
        <sz val="8"/>
        <rFont val="Arial"/>
        <family val="2"/>
      </rPr>
      <t xml:space="preserve">  </t>
    </r>
    <r>
      <rPr>
        <sz val="8"/>
        <rFont val="Arial"/>
        <family val="2"/>
      </rPr>
      <t>Señalar si se difundieron los resultados de la evaluación a los accionistas, Directorio, otro órgano o grupo de interés.</t>
    </r>
  </si>
  <si>
    <t>(***)Completar sólo en caso de que hubiera dejado de ser parte del Comité durante el ejercicio.</t>
  </si>
  <si>
    <t>Pregunta III.11</t>
  </si>
  <si>
    <r>
      <t>4.</t>
    </r>
    <r>
      <rPr>
        <i/>
        <sz val="7"/>
        <rFont val="Times New Roman"/>
        <family val="1"/>
      </rPr>
      <t xml:space="preserve">   </t>
    </r>
    <r>
      <rPr>
        <i/>
        <sz val="10"/>
        <rFont val="Arial"/>
        <family val="2"/>
      </rPr>
      <t>¿Los comités especiales tienen asignado un presupuesto?</t>
    </r>
  </si>
  <si>
    <r>
      <t>1.</t>
    </r>
    <r>
      <rPr>
        <i/>
        <sz val="7"/>
        <rFont val="Times New Roman"/>
        <family val="1"/>
      </rPr>
      <t xml:space="preserve">   </t>
    </r>
    <r>
      <rPr>
        <i/>
        <sz val="10"/>
        <rFont val="Arial"/>
        <family val="2"/>
      </rPr>
      <t>¿El Directorio de la sociedad conforma comités especiales que se enfocan en el análisis de aquellos aspectos más relevantes para el desempeño de la sociedad?</t>
    </r>
  </si>
  <si>
    <r>
      <t>2.</t>
    </r>
    <r>
      <rPr>
        <i/>
        <sz val="7"/>
        <rFont val="Times New Roman"/>
        <family val="1"/>
      </rPr>
      <t xml:space="preserve">   </t>
    </r>
    <r>
      <rPr>
        <i/>
        <sz val="10"/>
        <rFont val="Arial"/>
        <family val="2"/>
      </rPr>
      <t>¿El Directorio aprueba los reglamentos que rigen a cada uno de los comités especiales que constituye?</t>
    </r>
  </si>
  <si>
    <r>
      <t>3.</t>
    </r>
    <r>
      <rPr>
        <i/>
        <sz val="7"/>
        <rFont val="Times New Roman"/>
        <family val="1"/>
      </rPr>
      <t xml:space="preserve">   </t>
    </r>
    <r>
      <rPr>
        <i/>
        <sz val="10"/>
        <rFont val="Arial"/>
        <family val="2"/>
      </rPr>
      <t>¿Los comités especiales están presididos por Directores Independientes?</t>
    </r>
  </si>
  <si>
    <t>Pregunta III.12</t>
  </si>
  <si>
    <t>Pregunta III.13</t>
  </si>
  <si>
    <t>Pregunta III.14</t>
  </si>
  <si>
    <t>¿La sociedad adopta medidas para prevenir, detectar, manejar y revelar conflictos de interés (*) que puedan presentarse?</t>
  </si>
  <si>
    <t>Pregunta III.15 / Cumplimiento</t>
  </si>
  <si>
    <r>
      <t>1.</t>
    </r>
    <r>
      <rPr>
        <i/>
        <sz val="7"/>
        <rFont val="Times New Roman"/>
        <family val="1"/>
      </rPr>
      <t xml:space="preserve">    </t>
    </r>
    <r>
      <rPr>
        <i/>
        <sz val="10"/>
        <rFont val="Arial"/>
        <family val="2"/>
      </rPr>
      <t xml:space="preserve">¿La sociedad cuenta con un Código de Ética </t>
    </r>
    <r>
      <rPr>
        <i/>
        <vertAlign val="superscript"/>
        <sz val="10"/>
        <rFont val="Arial"/>
        <family val="2"/>
      </rPr>
      <t>(*)</t>
    </r>
    <r>
      <rPr>
        <i/>
        <sz val="10"/>
        <rFont val="Arial"/>
        <family val="2"/>
      </rPr>
      <t xml:space="preserve"> cuyo cumplimiento es exigible a sus Directores, gerentes, funcionarios y demás colaboradores </t>
    </r>
    <r>
      <rPr>
        <i/>
        <vertAlign val="superscript"/>
        <sz val="10"/>
        <rFont val="Arial"/>
        <family val="2"/>
      </rPr>
      <t>(**)</t>
    </r>
    <r>
      <rPr>
        <i/>
        <sz val="10"/>
        <rFont val="Arial"/>
        <family val="2"/>
      </rPr>
      <t xml:space="preserve"> de la sociedad, el cual comprende criterios éticos y de responsabilidad profesional, incluyendo el manejo de potenciales casos de conflictos de interés?</t>
    </r>
  </si>
  <si>
    <r>
      <t>2.</t>
    </r>
    <r>
      <rPr>
        <i/>
        <sz val="7"/>
        <rFont val="Times New Roman"/>
        <family val="1"/>
      </rPr>
      <t xml:space="preserve">    </t>
    </r>
    <r>
      <rPr>
        <i/>
        <sz val="10"/>
        <rFont val="Arial"/>
        <family val="2"/>
      </rPr>
      <t>¿El Directorio o la Gerencia General aprueban y ejecutan al menos una vez al año programas de capacitación para el cumplimiento del Código de Ética?</t>
    </r>
  </si>
  <si>
    <r>
      <t>c.</t>
    </r>
    <r>
      <rPr>
        <sz val="7"/>
        <rFont val="Times New Roman"/>
        <family val="1"/>
      </rPr>
      <t xml:space="preserve">      </t>
    </r>
    <r>
      <rPr>
        <sz val="10"/>
        <rFont val="Arial"/>
        <family val="2"/>
      </rPr>
      <t>Indique cuál es el área y/o persona responsable para el seguimiento y cumplimiento del Código de Ética. En caso de que sea una persona la encargada, incluir adicionalmente su cargo, el área en la que labora, y a quien reporta.</t>
    </r>
  </si>
  <si>
    <r>
      <t>d.</t>
    </r>
    <r>
      <rPr>
        <sz val="7"/>
        <rFont val="Times New Roman"/>
        <family val="1"/>
      </rPr>
      <t xml:space="preserve">      </t>
    </r>
    <r>
      <rPr>
        <sz val="10"/>
        <rFont val="Arial"/>
        <family val="2"/>
      </rPr>
      <t xml:space="preserve">¿Existe un registro de casos de incumplimiento a dicho Código? </t>
    </r>
  </si>
  <si>
    <r>
      <t>e.</t>
    </r>
    <r>
      <rPr>
        <sz val="7"/>
        <rFont val="Times New Roman"/>
        <family val="1"/>
      </rPr>
      <t xml:space="preserve">      </t>
    </r>
    <r>
      <rPr>
        <sz val="10"/>
        <rFont val="Arial"/>
        <family val="2"/>
      </rPr>
      <t>Indique el número de denuncias presentadas e investigaciones iniciadas y terminadas durante el ejercicio respecto a incumplimientos a las disposiciones establecidas en dicho Código:</t>
    </r>
  </si>
  <si>
    <t>Pregunta III.16</t>
  </si>
  <si>
    <r>
      <t>1.</t>
    </r>
    <r>
      <rPr>
        <i/>
        <sz val="7"/>
        <rFont val="Times New Roman"/>
        <family val="1"/>
      </rPr>
      <t xml:space="preserve">    </t>
    </r>
    <r>
      <rPr>
        <i/>
        <sz val="10"/>
        <rFont val="Arial"/>
        <family val="2"/>
      </rPr>
      <t>¿La sociedad dispone de mecanismos que permiten efectuar denuncias correspondientes a cualquier comportamiento ilegal o contrario a la ética, garantizando la confidencialidad del denunciante?</t>
    </r>
  </si>
  <si>
    <r>
      <t>2.</t>
    </r>
    <r>
      <rPr>
        <i/>
        <sz val="7"/>
        <rFont val="Times New Roman"/>
        <family val="1"/>
      </rPr>
      <t xml:space="preserve">    </t>
    </r>
    <r>
      <rPr>
        <i/>
        <sz val="10"/>
        <rFont val="Arial"/>
        <family val="2"/>
      </rPr>
      <t>¿Las denuncias se presentan directamente al Comité de Auditoría cuando están relacionadas con aspectos contables o cuando la Gerencia General o la Gerencia Financiera estén involucradas?</t>
    </r>
  </si>
  <si>
    <t>Pregunta III.17</t>
  </si>
  <si>
    <r>
      <t>1.</t>
    </r>
    <r>
      <rPr>
        <i/>
        <sz val="7"/>
        <rFont val="Times New Roman"/>
        <family val="1"/>
      </rPr>
      <t xml:space="preserve">    </t>
    </r>
    <r>
      <rPr>
        <i/>
        <sz val="10"/>
        <rFont val="Arial"/>
        <family val="2"/>
      </rPr>
      <t>¿El Directorio es responsable de realizar seguimiento y control de los posibles conflictos de interés en que se vean involucrados sus Directores?</t>
    </r>
  </si>
  <si>
    <r>
      <t>2.</t>
    </r>
    <r>
      <rPr>
        <i/>
        <sz val="7"/>
        <rFont val="Times New Roman"/>
        <family val="1"/>
      </rPr>
      <t xml:space="preserve">    </t>
    </r>
    <r>
      <rPr>
        <i/>
        <sz val="10"/>
        <rFont val="Arial"/>
        <family val="2"/>
      </rPr>
      <t xml:space="preserve"> En caso de que la sociedad no sea una institución financiera, ¿Tiene establecido como política que los miembros del Directorio se encuentran prohibidos de recibir préstamos de la sociedad o de cualquier empresa de su grupo económico, salvo que  cuenten con la autorización previa del Directorio?</t>
    </r>
  </si>
  <si>
    <r>
      <t>3.</t>
    </r>
    <r>
      <rPr>
        <i/>
        <sz val="7"/>
        <rFont val="Times New Roman"/>
        <family val="1"/>
      </rPr>
      <t xml:space="preserve">    </t>
    </r>
    <r>
      <rPr>
        <i/>
        <sz val="10"/>
        <rFont val="Arial"/>
        <family val="2"/>
      </rPr>
      <t xml:space="preserve"> En caso de que la sociedad no sea una institución financiera, ¿Tiene establecido como política que los miembros de la Alta Gerencia se encuentran prohibidos de recibir préstamos de la sociedad o de cualquier empresa de su grupo económico, salvo que cuenten con autorización previa del Directorio?</t>
    </r>
  </si>
  <si>
    <t>(***)En el caso de que exista vinculación  con algún accionista incluir su participación accionaria. En el caso de que la vinculación sea con algún miembro de la plana gerencial, incluir su cargo.</t>
  </si>
  <si>
    <r>
      <t>c.</t>
    </r>
    <r>
      <rPr>
        <sz val="7"/>
        <rFont val="Times New Roman"/>
        <family val="1"/>
      </rPr>
      <t xml:space="preserve">      </t>
    </r>
    <r>
      <rPr>
        <sz val="10"/>
        <rFont val="Arial"/>
        <family val="2"/>
      </rPr>
      <t>En caso de que algún miembro del Directorio ocupe o haya ocupado durante el ejercicio materia del presente reporte algún cargo gerencial en la sociedad, indique la siguiente información:</t>
    </r>
  </si>
  <si>
    <t>(**) Completar sólo en caso de que hubiera dejado de ejercer el cargo gerencial durante el ejercicio.</t>
  </si>
  <si>
    <r>
      <t>d.</t>
    </r>
    <r>
      <rPr>
        <sz val="7"/>
        <rFont val="Times New Roman"/>
        <family val="1"/>
      </rPr>
      <t xml:space="preserve">      </t>
    </r>
    <r>
      <rPr>
        <sz val="10"/>
        <rFont val="Arial"/>
        <family val="2"/>
      </rPr>
      <t>En caso de que algún miembro del Directorio o Alta Gerencia de la sociedad haya mantenido durante el ejercicio, alguna relación de índole comercial o contractual con la sociedad, que hayan sido importantes por su cuantía o por su materia, indique la siguiente información.</t>
    </r>
  </si>
  <si>
    <t>Pregunta III.18</t>
  </si>
  <si>
    <r>
      <t>a.</t>
    </r>
    <r>
      <rPr>
        <sz val="7"/>
        <rFont val="Times New Roman"/>
        <family val="1"/>
      </rPr>
      <t xml:space="preserve">      </t>
    </r>
    <r>
      <rPr>
        <sz val="10"/>
        <rFont val="Arial"/>
        <family val="2"/>
      </rPr>
      <t>De ser afirmativa su respuesta al numeral 1 de la pregunta III.18, indique el(las) área(s) de la sociedad encargada(s) del tratamiento de las operaciones con partes vinculadas en los siguientes aspectos:</t>
    </r>
  </si>
  <si>
    <r>
      <t>1.</t>
    </r>
    <r>
      <rPr>
        <i/>
        <sz val="7"/>
        <rFont val="Times New Roman"/>
        <family val="1"/>
      </rPr>
      <t xml:space="preserve">   </t>
    </r>
    <r>
      <rPr>
        <i/>
        <sz val="10"/>
        <rFont val="Arial"/>
        <family val="2"/>
      </rPr>
      <t>¿El Directorio cuenta con políticas y procedimientos para la valoración, aprobación y revelación de determinadas operaciones entre la sociedad y partes vinculadas, así como para conocer las relaciones comerciales o personales, directas o indirectas, que los Directores mantienen entre ellos, con la sociedad, con sus proveedores o clientes, y otros grupos de interés?</t>
    </r>
  </si>
  <si>
    <r>
      <t>2.</t>
    </r>
    <r>
      <rPr>
        <i/>
        <sz val="7"/>
        <rFont val="Times New Roman"/>
        <family val="1"/>
      </rPr>
      <t xml:space="preserve">   </t>
    </r>
    <r>
      <rPr>
        <i/>
        <sz val="10"/>
        <rFont val="Arial"/>
        <family val="2"/>
      </rPr>
      <t>En el caso de operaciones de especial relevancia o complejidad, ¿Se contempla la intervención de asesores externos independientes para su valoración?</t>
    </r>
  </si>
  <si>
    <r>
      <t>c.</t>
    </r>
    <r>
      <rPr>
        <sz val="7"/>
        <rFont val="Times New Roman"/>
        <family val="1"/>
      </rPr>
      <t xml:space="preserve">      </t>
    </r>
    <r>
      <rPr>
        <sz val="10"/>
        <rFont val="Arial"/>
        <family val="2"/>
      </rPr>
      <t>Detalle aquellas operaciones realizadas entre la sociedad y sus partes vinculadas durante el ejercicio que hayan sido importantes por su cuantía o por el asunto que se trate.</t>
    </r>
  </si>
  <si>
    <t>Pregunta III.19 / Cumplimiento</t>
  </si>
  <si>
    <r>
      <t>e.</t>
    </r>
    <r>
      <rPr>
        <sz val="7"/>
        <rFont val="Times New Roman"/>
        <family val="1"/>
      </rPr>
      <t xml:space="preserve">      </t>
    </r>
    <r>
      <rPr>
        <sz val="10"/>
        <rFont val="Arial"/>
        <family val="2"/>
      </rPr>
      <t>Indique si el Directorio evaluó el desempeño de la Gerencia General durante el ejercicio.</t>
    </r>
  </si>
  <si>
    <r>
      <t>b.</t>
    </r>
    <r>
      <rPr>
        <sz val="7"/>
        <rFont val="Times New Roman"/>
        <family val="1"/>
      </rPr>
      <t xml:space="preserve">      </t>
    </r>
    <r>
      <rPr>
        <sz val="10"/>
        <rFont val="Arial"/>
        <family val="2"/>
      </rPr>
      <t>En caso de que la sociedad abone bonificaciones o  indemnizaciones distintas a las determinadas por mandato legal, a la Alta Gerencia, indique la(s) forma(s) en que éstas se pagan.</t>
    </r>
  </si>
  <si>
    <r>
      <t>1.</t>
    </r>
    <r>
      <rPr>
        <i/>
        <sz val="7"/>
        <rFont val="Times New Roman"/>
        <family val="1"/>
      </rPr>
      <t xml:space="preserve">    </t>
    </r>
    <r>
      <rPr>
        <i/>
        <sz val="10"/>
        <rFont val="Arial"/>
        <family val="2"/>
      </rPr>
      <t>¿La sociedad cuenta con una política clara de delimitación de funciones entre la administración o gobierno ejercido por el Directorio, la gestión ordinaria a cargo de la Alta Gerencia y el liderazgo del Gerente General?</t>
    </r>
  </si>
  <si>
    <r>
      <t>2.</t>
    </r>
    <r>
      <rPr>
        <i/>
        <sz val="7"/>
        <rFont val="Times New Roman"/>
        <family val="1"/>
      </rPr>
      <t xml:space="preserve">    </t>
    </r>
    <r>
      <rPr>
        <i/>
        <sz val="10"/>
        <rFont val="Arial"/>
        <family val="2"/>
      </rPr>
      <t>¿Las designaciones de Gerente General y presidente de Directorio de la sociedad recaen en diferentes personas?</t>
    </r>
  </si>
  <si>
    <r>
      <t>3.</t>
    </r>
    <r>
      <rPr>
        <i/>
        <sz val="7"/>
        <rFont val="Times New Roman"/>
        <family val="1"/>
      </rPr>
      <t xml:space="preserve">    </t>
    </r>
    <r>
      <rPr>
        <i/>
        <sz val="10"/>
        <rFont val="Arial"/>
        <family val="2"/>
      </rPr>
      <t>¿La Alta Gerencia cuenta con autonomía suficiente para el desarrollo de las funciones asignadas, dentro del marco de políticas y lineamientos definidos por el Directorio, y bajo su control?</t>
    </r>
  </si>
  <si>
    <r>
      <t>4.</t>
    </r>
    <r>
      <rPr>
        <i/>
        <sz val="7"/>
        <rFont val="Times New Roman"/>
        <family val="1"/>
      </rPr>
      <t xml:space="preserve">    </t>
    </r>
    <r>
      <rPr>
        <i/>
        <sz val="10"/>
        <rFont val="Arial"/>
        <family val="2"/>
      </rPr>
      <t>¿La Gerencia General es responsable de cumplir y hacer cumplir la política de entrega de información al Directorio y a sus Directores?</t>
    </r>
  </si>
  <si>
    <r>
      <t>5.</t>
    </r>
    <r>
      <rPr>
        <i/>
        <sz val="7"/>
        <rFont val="Times New Roman"/>
        <family val="1"/>
      </rPr>
      <t xml:space="preserve">    </t>
    </r>
    <r>
      <rPr>
        <i/>
        <sz val="10"/>
        <rFont val="Arial"/>
        <family val="2"/>
      </rPr>
      <t>¿El Directorio evalúa anualmente el desempeño de la Gerencia General en función de estándares bien definidos?</t>
    </r>
  </si>
  <si>
    <r>
      <t>6.</t>
    </r>
    <r>
      <rPr>
        <i/>
        <sz val="7"/>
        <rFont val="Times New Roman"/>
        <family val="1"/>
      </rPr>
      <t xml:space="preserve">     </t>
    </r>
    <r>
      <rPr>
        <i/>
        <sz val="10"/>
        <rFont val="Arial"/>
        <family val="2"/>
      </rPr>
      <t>¿La remuneración de la Alta Gerencia tiene un componente fijo y uno variable, que toman en consideración los resultados de la sociedad, basados en una asunción prudente y responsable de riesgos, y el cumplimiento de las metas trazadas en los planes respectivos?</t>
    </r>
  </si>
  <si>
    <r>
      <t>1.</t>
    </r>
    <r>
      <rPr>
        <i/>
        <sz val="7"/>
        <rFont val="Times New Roman"/>
        <family val="1"/>
      </rPr>
      <t xml:space="preserve">   </t>
    </r>
    <r>
      <rPr>
        <i/>
        <sz val="10"/>
        <rFont val="Arial"/>
        <family val="2"/>
      </rPr>
      <t>¿El Directorio ha aprobado una política de gestión integral de riesgos que contiene procedimientos y responsabilidades de acuerdo con su tamaño y complejidad, promoviendo una cultura de gestión de riesgos al interior de la sociedad, desde el Directorio y la Alta Gerencia hasta los propios colaboradores?</t>
    </r>
  </si>
  <si>
    <r>
      <t>2.</t>
    </r>
    <r>
      <rPr>
        <b/>
        <i/>
        <sz val="7"/>
        <rFont val="Times New Roman"/>
        <family val="1"/>
      </rPr>
      <t xml:space="preserve">   </t>
    </r>
    <r>
      <rPr>
        <i/>
        <sz val="10"/>
        <rFont val="Arial"/>
        <family val="2"/>
      </rPr>
      <t>¿La política de gestión integral de riesgos alcanza a todas las sociedades integrantes del grupo y permite una visión global de los riesgos críticos?</t>
    </r>
  </si>
  <si>
    <t>a. En caso de que su respuesta al numeral 1 de la pregunta IV.1 sea afirmativa, indique cuál de los siguientes mecanismos utiliza el Directorio para promover la cultura de gestión de riesgos (puede marcar más de una opción):</t>
  </si>
  <si>
    <t>b.    ¿La sociedad cuenta con una política de delegación de gestión de riesgos que establezca los límites de riesgo que pueden ser administrados por cada nivel de la empresa?</t>
  </si>
  <si>
    <r>
      <t>1.</t>
    </r>
    <r>
      <rPr>
        <i/>
        <sz val="7"/>
        <rFont val="Times New Roman"/>
        <family val="1"/>
      </rPr>
      <t xml:space="preserve">    </t>
    </r>
    <r>
      <rPr>
        <i/>
        <sz val="10"/>
        <rFont val="Arial"/>
        <family val="2"/>
      </rPr>
      <t>¿La Gerencia General gestiona los riesgos a los que se encuentra expuesta la sociedad y los pone en conocimiento del Directorio?</t>
    </r>
  </si>
  <si>
    <r>
      <t>2.</t>
    </r>
    <r>
      <rPr>
        <i/>
        <sz val="7"/>
        <rFont val="Times New Roman"/>
        <family val="1"/>
      </rPr>
      <t xml:space="preserve">    </t>
    </r>
    <r>
      <rPr>
        <i/>
        <sz val="10"/>
        <rFont val="Arial"/>
        <family val="2"/>
      </rPr>
      <t>¿La Gerencia General es responsable del sistema de gestión de riesgos, en caso de que no exista un Comité de Riesgos o una Gerencia de Riesgos?</t>
    </r>
  </si>
  <si>
    <t>b.      ¿La sociedad cuenta con un Gerente de Riesgos?</t>
  </si>
  <si>
    <r>
      <t>(**)</t>
    </r>
    <r>
      <rPr>
        <sz val="8"/>
        <rFont val="Arial"/>
        <family val="2"/>
      </rPr>
      <t xml:space="preserve"> Completar sólo en caso de que hubiera dejado de ejercer el cargo durante el ejercicio.</t>
    </r>
  </si>
  <si>
    <r>
      <t>¿La sociedad cuenta con un sistema de control interno</t>
    </r>
    <r>
      <rPr>
        <i/>
        <sz val="10"/>
        <color theme="1"/>
        <rFont val="Arial"/>
        <family val="2"/>
      </rPr>
      <t>, cuya eficacia e idoneidad supervisa el Directorio de la Sociedad?</t>
    </r>
  </si>
  <si>
    <t>En caso de que la respuesta a la pregunta anterior sea afirmativa, dentro de la estructura orgánica de la sociedad indique, jerárquicamente, de quién depende auditoría.</t>
  </si>
  <si>
    <r>
      <t>b.</t>
    </r>
    <r>
      <rPr>
        <sz val="7"/>
        <rFont val="Times New Roman"/>
        <family val="1"/>
      </rPr>
      <t xml:space="preserve">   </t>
    </r>
    <r>
      <rPr>
        <sz val="10"/>
        <rFont val="Arial"/>
        <family val="2"/>
      </rPr>
      <t>En caso de que la sociedad pertenezca a un grupo económico, indique si la sociedad cuenta con un Auditor Interno Corporativo.</t>
    </r>
  </si>
  <si>
    <t>En caso de que su respuesta sea afirmativa, indique cuáles son las principales responsabilidades del encargado de auditoría interna corporativa y si cumple otras funciones ajenas a la auditoría interna.</t>
  </si>
  <si>
    <r>
      <t>c.</t>
    </r>
    <r>
      <rPr>
        <sz val="7"/>
        <rFont val="Times New Roman"/>
        <family val="1"/>
      </rPr>
      <t xml:space="preserve">      </t>
    </r>
    <r>
      <rPr>
        <sz val="10"/>
        <rFont val="Arial"/>
        <family val="2"/>
      </rPr>
      <t>¿La sociedad cuenta con una política aprobada por el Directorio o el Comité de Auditoría para la designación del Auditor Externo?</t>
    </r>
  </si>
  <si>
    <t xml:space="preserve">En caso de que la pregunta anterior sea afirmativa, describa el procedimiento para contratar a la sociedad de auditoría encargada de dictaminar los estados financieros anuales (incluida la identificación del órgano de la sociedad encargado de elegir a la sociedad de auditoría). </t>
  </si>
  <si>
    <r>
      <t>d.</t>
    </r>
    <r>
      <rPr>
        <sz val="7"/>
        <rFont val="Times New Roman"/>
        <family val="1"/>
      </rPr>
      <t xml:space="preserve">      </t>
    </r>
    <r>
      <rPr>
        <sz val="10"/>
        <rFont val="Arial"/>
        <family val="2"/>
      </rPr>
      <t>En caso de que la sociedad de auditoría haya realizado otros servicios diferentes a la propia auditoría de cuentas, indicar si dicha contratación fue informada a la JGA, incluyendo el porcentaje de facturación que dichos servicios representan sobre la facturación total de la sociedad de  auditoría a la empresa.</t>
    </r>
  </si>
  <si>
    <r>
      <t>e.</t>
    </r>
    <r>
      <rPr>
        <sz val="7"/>
        <rFont val="Times New Roman"/>
        <family val="1"/>
      </rPr>
      <t xml:space="preserve">      </t>
    </r>
    <r>
      <rPr>
        <sz val="10"/>
        <rFont val="Arial"/>
        <family val="2"/>
      </rPr>
      <t>¿Las personas o entidades vinculadas a la sociedad de auditoría externa o el auditor externo independiente prestan servicios a la sociedad, distintos a los de la propia auditoría de cuentas?</t>
    </r>
  </si>
  <si>
    <t>En caso de que la respuesta a la pregunta anterior sea afirmativa, indique la siguiente información respecto a los servicios adicionales prestados por personas o entidades vinculadas a la sociedad de auditoría en el ejercicio reportado.</t>
  </si>
  <si>
    <r>
      <t>f.</t>
    </r>
    <r>
      <rPr>
        <sz val="7"/>
        <rFont val="Times New Roman"/>
        <family val="1"/>
      </rPr>
      <t xml:space="preserve">      </t>
    </r>
    <r>
      <rPr>
        <sz val="10"/>
        <rFont val="Arial"/>
        <family val="2"/>
      </rPr>
      <t>Indicar si la sociedad de auditoría externa o el auditor externo independiente ha utilizado equipos diferentes, en caso de que haya prestado servicios adicionales a la auditoría de cuentas.</t>
    </r>
  </si>
  <si>
    <r>
      <t>1.</t>
    </r>
    <r>
      <rPr>
        <sz val="7"/>
        <rFont val="Times New Roman"/>
        <family val="1"/>
      </rPr>
      <t xml:space="preserve">    </t>
    </r>
    <r>
      <rPr>
        <i/>
        <sz val="10"/>
        <rFont val="Arial"/>
        <family val="2"/>
      </rPr>
      <t>¿La sociedad mantiene y ejecuta una política de renovación del socio a cargo de la auditoria y de la sociedad de auditoría externa?</t>
    </r>
  </si>
  <si>
    <r>
      <t>2.</t>
    </r>
    <r>
      <rPr>
        <i/>
        <sz val="7"/>
        <rFont val="Times New Roman"/>
        <family val="1"/>
      </rPr>
      <t xml:space="preserve">   </t>
    </r>
    <r>
      <rPr>
        <i/>
        <sz val="10"/>
        <rFont val="Arial"/>
        <family val="2"/>
      </rPr>
      <t>En caso de que dicha política establezca plazos mayores de renovación de la sociedad de auditoría, ¿El equipo de trabajo de la sociedad de auditoría rota como máximo cada cinco (5) años?</t>
    </r>
  </si>
  <si>
    <t>Periodo (iniciar con el ejercicio)</t>
  </si>
  <si>
    <t>% de los ingresos sociedad de auditoría (***)</t>
  </si>
  <si>
    <t>En caso de que su respuesta anterior sea afirmativa, indique lo siguiente:</t>
  </si>
  <si>
    <t>¿La sociedad cuenta con un área de relación con inversionistas?</t>
  </si>
  <si>
    <t xml:space="preserve">a. En caso de que cuente con un área de relación con inversionistas, indique quién es la persona responsable. </t>
  </si>
  <si>
    <t>Responsable del área de relación con inversionistas</t>
  </si>
  <si>
    <t>b. De no contar con un área de relación con inversionistas, indique cuál es la unidad (departamento/área) o persona encargada de recibir y tramitar las solicitudes de información de los accionistas de la sociedad y público en general. De ser una persona, incluir adicionalmente su cargo y área en la que labora.</t>
  </si>
  <si>
    <t>b.      En caso de que existan salvedades en el informe por parte del auditor externo, ¿dichas salvedades han sido explicadas y/o justificadas a los accionistas?</t>
  </si>
  <si>
    <t>Entre 1% y un 4%</t>
  </si>
  <si>
    <t>Entre 4% y un 10%</t>
  </si>
  <si>
    <t>¿Existen convenios o pactos entre accionistas?</t>
  </si>
  <si>
    <t>Ejercicio de derecho de voto en las JGA</t>
  </si>
  <si>
    <t>¿La sociedad divulga los estándares adoptados en materia de gobierno corporativo en un informe anual distinto al presente reporte, de cuyo contenido es responsable el Directorio, previo informe del Comité de Auditoría, del Comité de Gobierno Corporativo, o de un consultor externo, de ser el caso?</t>
  </si>
  <si>
    <r>
      <t>c.</t>
    </r>
    <r>
      <rPr>
        <sz val="7"/>
        <rFont val="Times New Roman"/>
        <family val="1"/>
      </rPr>
      <t>      ¿</t>
    </r>
    <r>
      <rPr>
        <sz val="10"/>
        <rFont val="Arial"/>
        <family val="2"/>
      </rPr>
      <t>La sociedad cuenta con mecanismos para la difusión interna y/o externa de las prácticas de gobierno corporativo adoptadas?</t>
    </r>
  </si>
  <si>
    <t>De ser afirmativa la respuesta anterior, marque los mecanismos empleados, según corresponda:</t>
  </si>
  <si>
    <t>Medios adicionales a los establecidos por Ley, utilizados por la sociedad para convocar a JGA</t>
  </si>
  <si>
    <t>Requisitos y formalidades para que un accionista pueda ser representado en una JGA</t>
  </si>
  <si>
    <t>PILAR II: Junta General de Accionistas (JGA)</t>
  </si>
  <si>
    <r>
      <t>a.</t>
    </r>
    <r>
      <rPr>
        <sz val="7"/>
        <rFont val="Times New Roman"/>
        <family val="1"/>
      </rPr>
      <t xml:space="preserve">      </t>
    </r>
    <r>
      <rPr>
        <sz val="10"/>
        <rFont val="Arial"/>
        <family val="2"/>
      </rPr>
      <t>Indique la siguiente información de los miembros de la Alta Gerencia que tengan la condición de accionistas en un porcentaje igual o mayor al 4% de la sociedad.</t>
    </r>
  </si>
  <si>
    <r>
      <t xml:space="preserve">De contar la sociedad con certificaciones relacionadas a sistema de gestión de riesgos, gestión de </t>
    </r>
    <r>
      <rPr>
        <i/>
        <sz val="10"/>
        <rFont val="Arial"/>
        <family val="2"/>
      </rPr>
      <t xml:space="preserve">Compliance </t>
    </r>
    <r>
      <rPr>
        <sz val="10"/>
        <rFont val="Arial"/>
        <family val="2"/>
      </rPr>
      <t>o sistema de gestión antisoborno, indique cuales.</t>
    </r>
  </si>
  <si>
    <r>
      <t>1.</t>
    </r>
    <r>
      <rPr>
        <i/>
        <sz val="7"/>
        <rFont val="Times New Roman"/>
        <family val="1"/>
      </rPr>
      <t xml:space="preserve">   </t>
    </r>
    <r>
      <rPr>
        <i/>
        <sz val="10"/>
        <rFont val="Arial"/>
        <family val="2"/>
      </rPr>
      <t>¿El auditor interno realiza labores de auditoría en forma exclusiva, cuenta con autonomía, experiencia y especialización en los temas bajo su evaluación, e independencia para el seguimiento y la evaluación de la eficacia del sistema de gestión de riesgos?</t>
    </r>
  </si>
  <si>
    <r>
      <t>2.</t>
    </r>
    <r>
      <rPr>
        <i/>
        <sz val="7"/>
        <rFont val="Times New Roman"/>
        <family val="1"/>
      </rPr>
      <t xml:space="preserve">   </t>
    </r>
    <r>
      <rPr>
        <i/>
        <sz val="10"/>
        <rFont val="Arial"/>
        <family val="2"/>
      </rPr>
      <t>¿Son funciones del auditor interno la evaluación permanente de que toda la información financiera generada o registrada por la sociedad sea válida y confiable, así como verificar la eficacia del cumplimiento normativo?</t>
    </r>
  </si>
  <si>
    <r>
      <t>3.</t>
    </r>
    <r>
      <rPr>
        <i/>
        <sz val="7"/>
        <rFont val="Times New Roman"/>
        <family val="1"/>
      </rPr>
      <t xml:space="preserve">   </t>
    </r>
    <r>
      <rPr>
        <i/>
        <sz val="10"/>
        <rFont val="Arial"/>
        <family val="2"/>
      </rPr>
      <t>¿El auditor interno reporta directamente al Comité de Auditoría sobre sus planes, presupuesto, actividades, avances, resultados obtenidos y acciones tomadas?</t>
    </r>
  </si>
  <si>
    <t>RANGO SEXO</t>
  </si>
  <si>
    <t>M</t>
  </si>
  <si>
    <t>F</t>
  </si>
  <si>
    <t>RANGO AÑO</t>
  </si>
  <si>
    <r>
      <t xml:space="preserve">Indique, de ser el caso, cuáles son las principales funciones del Directorio que han sido delegadas, </t>
    </r>
    <r>
      <rPr>
        <sz val="10"/>
        <rFont val="Arial"/>
        <family val="2"/>
      </rPr>
      <t>órgano que las ejerce por delegación y la denominación del documento donde se encuentra dicha delegación:</t>
    </r>
  </si>
  <si>
    <t>SI/NO</t>
  </si>
  <si>
    <t>SI</t>
  </si>
  <si>
    <t>NO</t>
  </si>
  <si>
    <t>(*)Accionistas con una participación igual o mayor al 4% del capital social.</t>
  </si>
  <si>
    <t>c.    De ser afirmativa su respuesta a la Pregunta III.13, precise la siguiente información:</t>
  </si>
  <si>
    <t>2. Contar con experiencia en la industria o sector en el que opera la Sociedad.</t>
  </si>
  <si>
    <t>3. Haber sido miembro del Comité de Auditoría en otras sociedades.</t>
  </si>
  <si>
    <t>¿Los miembros del Comité de Auditoría contaron oportunamente con toda la información respecto a temas de interés para realizar sus funciones durante el ejercicio?</t>
  </si>
  <si>
    <t>2. ¿Los miembros del Comité de Auditoría recibieron capacitaciones especializadas durante el ejercicio respecto a temas de interés para realizar sus funciones?</t>
  </si>
  <si>
    <t>2. ¿El Directorio evaluó la efectividad del Comité de Auditoría y del desempeño de sus miembros?</t>
  </si>
  <si>
    <t>¿La Sociedad para designar como miembro del Comité de Auditoría, considera alguno de los siguientes criterios?: 
1. Contar con experiencia y conocimientos en finanzas, contabilidad, auditoría y/o gestión de riesgos.</t>
  </si>
  <si>
    <t>Con respecto a la capacitación de los miembros del Comité de Auditoría:
1. ¿La Sociedad cuenta con un Plan de Capacitaciones de los miembros del Comité de Auditoría aprobado por el Directorio?</t>
  </si>
  <si>
    <t>Con respecto a la evaluación del desempeño de los miembros del Comité de Auditoría en el ejercicio:
1. ¿El Comité de Auditoría realizó una autoevaluación de su desempeño?</t>
  </si>
  <si>
    <t>g.     Precise los criterios que utiliza la Sociedad para determinar el esquema de retribución de los miembros del Directorio. Solo en el caso que existieran diferencias en los montos o en los porcentajes resultantes de la aplicación de dichos criterios entre los distintos Directores durante el ejercicio, explique las razones que justifican tales diferencias.</t>
  </si>
  <si>
    <t>Explicación</t>
  </si>
  <si>
    <t xml:space="preserve">Integratel Perú S.A.A </t>
  </si>
  <si>
    <t>B70009</t>
  </si>
  <si>
    <t>B</t>
  </si>
  <si>
    <t>C</t>
  </si>
  <si>
    <t xml:space="preserve">Elige tantos directores como se requiera para completar el número de integrantes fijado por la junta general de accionistas. </t>
  </si>
  <si>
    <t xml:space="preserve">Elige a un director siempre que se alcance una proporción accionaria no menor al 3% del capital suscrito. </t>
  </si>
  <si>
    <t xml:space="preserve">No cuenta con acciones de inversión. </t>
  </si>
  <si>
    <t xml:space="preserve">No establece limitación alguna sobre los medios a través de lso cuales los accionistas pueden expresar su opinión. </t>
  </si>
  <si>
    <t xml:space="preserve">No se ha estimado tal política. </t>
  </si>
  <si>
    <t>El estatuto contempla un convenio arbitral respecto de las disputas entre accionistas y la Sociedad; no obstante, no lo ha previsto para el caso de disputas entre accionistas y el Directorio, ni de impugnación de acuerdos de JGA y de Directorio por parte de los accionistas de la Sociedad. Tampoco ha previsto el arbitraje con proveedores y terceros en general; en los contratos específicos con proveedores con volúmenes altos comprometidos se incluye una cláusula arbitral.</t>
  </si>
  <si>
    <t xml:space="preserve">Pueden disponer investigaciones especiales tanto la Junta como el Directorio. </t>
  </si>
  <si>
    <t xml:space="preserve">Requiere delegación de Junta al Directorio para que este último órgano pueda adoptar el acuerdo. </t>
  </si>
  <si>
    <t xml:space="preserve">Entendiendo que se trata de auditor principal de las cuentas de cada ejercicio se requiere una delegación de Junta al Directorio para que este último órgano pueda adoptar el acuerdo. El Directorio si  cuenta con facultades para designar a auditores externos para proyectos especiales. </t>
  </si>
  <si>
    <t xml:space="preserve">Estatuto Social </t>
  </si>
  <si>
    <t xml:space="preserve">Además del Reglamento de Junta está regulado en el Reglamento del Directorio. </t>
  </si>
  <si>
    <t xml:space="preserve">Tambien se encuentra la información en la página web corporativa-microsite de la Junta </t>
  </si>
  <si>
    <t xml:space="preserve">También se regula en el Estatuto Social y en los Documentos Informativos que se publican para cada Junta. </t>
  </si>
  <si>
    <t xml:space="preserve">La Sociedad cuenta con 79,792 accionistas minoritarios el 31 de diciembre de 2025 por ello la dificultad de abordarlos o establecer una coordinación más directa y personalizada con cada uno de ellos. </t>
  </si>
  <si>
    <t xml:space="preserve">Se informa como hecho de importancia. </t>
  </si>
  <si>
    <t xml:space="preserve">Al menos el 5% de las acciones suscritas con derecho a voto. </t>
  </si>
  <si>
    <t xml:space="preserve">Comunicación por escrito. </t>
  </si>
  <si>
    <t xml:space="preserve">En el Documento Informativo que se prepara para cada Junta y se registra como Hecho de Importancia. </t>
  </si>
  <si>
    <t xml:space="preserve">Carta con firma legalizada notarialmente. </t>
  </si>
  <si>
    <t xml:space="preserve">24 horas. </t>
  </si>
  <si>
    <t xml:space="preserve">No tiene costo. </t>
  </si>
  <si>
    <t xml:space="preserve">No se promueve ni limita la delegación de votos a los miembros del Directorio o Alta Gerencia. </t>
  </si>
  <si>
    <t xml:space="preserve">El modelo de carta contiene instrucciones expresas de voto. </t>
  </si>
  <si>
    <t xml:space="preserve">Secretario del Directorio </t>
  </si>
  <si>
    <t>Pedro Mazer</t>
  </si>
  <si>
    <t xml:space="preserve">El estatuto no contempla la figura de directores alternos o suplentes. </t>
  </si>
  <si>
    <t>María Elena Benavides; Winnitza Waller</t>
  </si>
  <si>
    <t>Gerente de Cumplimiento; Ejecutiva Senior, respectivamente.</t>
  </si>
  <si>
    <t xml:space="preserve">Gerencia de Cumplimiento </t>
  </si>
  <si>
    <t>De conformidad a lo establecido en la Normativa de Conflictos de Interés, la Gerencia de Cumplimiento  es la responsable de evaluar las situaciones de posibles conflictos de interés declarados, así como emitir las recomendaciones del caso.</t>
  </si>
  <si>
    <t xml:space="preserve">Aplicativo “Personas Integratel” que tienen los trabajadores. </t>
  </si>
  <si>
    <t>Gerencia de Cumplimiento/Gerencia de Sostenibilidad</t>
  </si>
  <si>
    <t xml:space="preserve">María Elena Benavides /
Ana Claudia Quintanilla </t>
  </si>
  <si>
    <t>Gerente de Cumplimiento/
Gerente de Regulación, Asuntos Públicos y Sostenibilidad</t>
  </si>
  <si>
    <t>Gerencia de Cumplimiento/
Gerencia de Regulación, Asuntos Públicos y Sostenibilidad</t>
  </si>
  <si>
    <t xml:space="preserve">Directorio /
Dirección Legal </t>
  </si>
  <si>
    <t xml:space="preserve">Precios de Transferencia. </t>
  </si>
  <si>
    <t xml:space="preserve">Dependiendo de la operación realizada se contrata a terceros para que en su caso validen y/o establezcan los términos y condiciones e la operación. </t>
  </si>
  <si>
    <t xml:space="preserve">Adicionalmente, se ha creado un Comité de Riesgos conformado por Auditoría, Seguridad, Compliance y otra áreas relevantes. </t>
  </si>
  <si>
    <t xml:space="preserve">Jacqueline Grace Huamán Vilchez </t>
  </si>
  <si>
    <t>Dirección de Riesgos y Auditoría</t>
  </si>
  <si>
    <t>Internet Para Todos S.A.C</t>
  </si>
  <si>
    <t>Telefónica Tech Perú S.A.C.</t>
  </si>
  <si>
    <t>Telefonica S.A.</t>
  </si>
  <si>
    <t>Telxius Cable Perú S.A.C.</t>
  </si>
  <si>
    <t>Pangeaco S.A.C</t>
  </si>
  <si>
    <t>Telefónica Global Technology S.A.U.</t>
  </si>
  <si>
    <t>Telefónica Hispanoamérica S.A.</t>
  </si>
  <si>
    <t>Integra Tec International Inc.</t>
  </si>
  <si>
    <t>Ingresos con relacionadas.</t>
  </si>
  <si>
    <t xml:space="preserve">Gastos con relacionadas. </t>
  </si>
  <si>
    <t xml:space="preserve">Respuestas puntuales a los accionistas que solicitan información a través de cartas. </t>
  </si>
  <si>
    <t xml:space="preserve">Presencial </t>
  </si>
  <si>
    <t>No presencial</t>
  </si>
  <si>
    <t xml:space="preserve">Uruguayo </t>
  </si>
  <si>
    <t>Argentina</t>
  </si>
  <si>
    <t>Elena Eloisa Maestre Tinao</t>
  </si>
  <si>
    <t>Española</t>
  </si>
  <si>
    <t xml:space="preserve">Licenciada en Ciencias Económicas con especialidad en Empresas. </t>
  </si>
  <si>
    <t xml:space="preserve">Jose Luis Gomez-Navarro Navarrete </t>
  </si>
  <si>
    <t>Español</t>
  </si>
  <si>
    <t xml:space="preserve">Jose Maria del Rey Osorio </t>
  </si>
  <si>
    <t>Bernardo Quinn</t>
  </si>
  <si>
    <t xml:space="preserve">Austriaco </t>
  </si>
  <si>
    <t xml:space="preserve">Ingeniero Industrial </t>
  </si>
  <si>
    <t xml:space="preserve">Eduardo Caride </t>
  </si>
  <si>
    <t>Argentino</t>
  </si>
  <si>
    <t>German Federico Ranftl Moreno</t>
  </si>
  <si>
    <t>Carlos Mauricio Mazzon</t>
  </si>
  <si>
    <t>Maria Lucila Seco</t>
  </si>
  <si>
    <t>Abogada</t>
  </si>
  <si>
    <t>Historiador</t>
  </si>
  <si>
    <t>Economista</t>
  </si>
  <si>
    <t>Administrador y Contador Público</t>
  </si>
  <si>
    <t xml:space="preserve">Licenciado en Ciencias Políticas. </t>
  </si>
  <si>
    <t>Contador Público.</t>
  </si>
  <si>
    <t xml:space="preserve">Alvaro Ignacio Parisi </t>
  </si>
  <si>
    <t>Marco Aurelio García Miró Peschiera</t>
  </si>
  <si>
    <t>Peruano</t>
  </si>
  <si>
    <t xml:space="preserve">MBA </t>
  </si>
  <si>
    <t>NO APLICA</t>
  </si>
  <si>
    <t xml:space="preserve">Página web </t>
  </si>
  <si>
    <t xml:space="preserve">Juan Manuel Gesto </t>
  </si>
  <si>
    <t>Corresponde a la Junta la designación del auditor externo. Rige la normativa de Contratación del Auditor Externo que regula los servicios que se pueden contratar al auditor principal de cuentas.</t>
  </si>
  <si>
    <t xml:space="preserve">Datos de los representantes y intrucciones expresas de voto. </t>
  </si>
  <si>
    <t xml:space="preserve">Anualmente se informa a los accionistas del cumplimiento de los acuerdos adoptados por la Junta; ello se encuentra publicado en la página web. </t>
  </si>
  <si>
    <t>Se encuentra recogido en políticas internas de la Compañía.</t>
  </si>
  <si>
    <t>El Reglamento del Directorio establece que cuando el directorio esté conformado por tres miembros, no corresponderá la constitución del Comité de Auditoría, debiendo el primero ejercer en forma directa las funciones que hubieran correspondido al segundo.</t>
  </si>
  <si>
    <t xml:space="preserve">La organización no tiene habilitado el otorgamiento de préstamos a ejecutivos ni a miembros de la Alta Gerencia. </t>
  </si>
  <si>
    <t>La gestión de riesgos es respecto de Integratel Perú S.A.A.</t>
  </si>
  <si>
    <t xml:space="preserve">• Certificación ISO 37001: desde 2020 la compañía cuenta con el Certificado de Sistema de Gestión Antisoborno – ISO 37001: 2016 otorgado por la certificadora AENOR, organismo internacional que se encuentra debidamente acreditado para otorgar esta certificación. En el mes de diciembre  2025 se efectuó una auditoría de seguimiento a su certificación ISO 37001 y obtuvo la recertificación respectiva.
• Distintivo “Empresa Certificada Antisoborno” que otorga la Asociación Empresarios por la Integridad: desde el 2019 la compañía cuenta con este distintivo que ha supuesto auditorías de SGS Perú S.A.C. En el ejercicio 2025 la empresa ha mantenido el distintivo hasta el mes de noviembre.
 </t>
  </si>
  <si>
    <t>El Director de Auditoria Interna reporta al Gerente General, Comité de Dirección y al Comité de Riesgos.</t>
  </si>
  <si>
    <t>El responsable de Auditoría Interna y, por tanto, el área de Auditoría Interna depende 
jerárquicamente del Gerente General</t>
  </si>
  <si>
    <t>Telefonica Global Solutions Perú S.A.C</t>
  </si>
  <si>
    <t>Media Networks Latin America S.A.C</t>
  </si>
  <si>
    <t>Hasta el 13 de abril de 2025 la compañía perteneció al Grupo Economico de Telefónica y el Auditor externo fue el mismo.</t>
  </si>
  <si>
    <t xml:space="preserve">La sociedad no cuenta con directores independientes. </t>
  </si>
  <si>
    <t xml:space="preserve"> El Reglamento del Directorio establece que cuando el directorio esté conformado por tres miembros, no corresponderá la constitución del Comité de Auditoría, debiendo el primero ejercer en forma directa las funciones que hubieran correspondido al segundo.</t>
  </si>
  <si>
    <t xml:space="preserve">A la fecha no cuenta con este Comité. </t>
  </si>
  <si>
    <t xml:space="preserve">La Sociedad no cuenta con Comité de Auditoría conformado. </t>
  </si>
  <si>
    <t xml:space="preserve">Alta administración </t>
  </si>
  <si>
    <t xml:space="preserve">Se evalua internamente. </t>
  </si>
  <si>
    <t xml:space="preserve">A la fecha corresponde al Directorio. </t>
  </si>
  <si>
    <t xml:space="preserve">Se evalua el desempeño del Directorio como órgano, no el de cada uno de sus miembros. </t>
  </si>
  <si>
    <t xml:space="preserve">Desde el 2017 no se realiza una evaluación por asesores externos. </t>
  </si>
  <si>
    <t xml:space="preserve">Se procederá a su evalaución para el siguiente ejercicio. </t>
  </si>
  <si>
    <t xml:space="preserve">Elena Eloisa Maestre Tinao </t>
  </si>
  <si>
    <t>Jose Luis Gomez Navarro Navarrete</t>
  </si>
  <si>
    <t xml:space="preserve">Marco Aurelio García Miró Peschiera </t>
  </si>
  <si>
    <t xml:space="preserve">Alvaro Parisi </t>
  </si>
  <si>
    <t xml:space="preserve">German Federico Ranftl </t>
  </si>
  <si>
    <t xml:space="preserve">Carlos Mauricio Mazzon </t>
  </si>
  <si>
    <t xml:space="preserve">Marcia Lucila Seco </t>
  </si>
  <si>
    <t xml:space="preserve">KPMG ASESORES SOCIEDAD CIVIL DE RES. </t>
  </si>
  <si>
    <t>BENEFICIO DE TDP 2020</t>
  </si>
  <si>
    <t>CONSULTORIA FISCAL EXTERNA</t>
  </si>
  <si>
    <t xml:space="preserve">HONORARIOS PROFESIONALES POR EL 10 </t>
  </si>
  <si>
    <t>HONORARIO ASESORIA PROC</t>
  </si>
  <si>
    <t>HONORARIOS PROFESIONALES POR EL SA</t>
  </si>
  <si>
    <t xml:space="preserve">HONORARIOS PROFESIONALES POR EL 20 </t>
  </si>
  <si>
    <t xml:space="preserve">GAVEGLIO, APARICIO &amp; ASOCIADOS </t>
  </si>
  <si>
    <t>SOA 2024</t>
  </si>
  <si>
    <t>AUDITORIA ANUAL 2024</t>
  </si>
  <si>
    <t>OVERRUN 2024</t>
  </si>
  <si>
    <t>REVISION AEROPUERTO 2024</t>
  </si>
  <si>
    <t>AUDITORIA ABRIL 2025</t>
  </si>
  <si>
    <t>TRIMESTRALES</t>
  </si>
  <si>
    <t>REGULATORIO 2024</t>
  </si>
  <si>
    <t>AUDITORIA ANUAL 2025</t>
  </si>
  <si>
    <t>REVISION CONTRATO AEROPUERTO</t>
  </si>
  <si>
    <t>DELOITTE &amp; TOUCHE S.R.L.</t>
  </si>
  <si>
    <t xml:space="preserve">CONSULTORIA FISCAL EXTERNA </t>
  </si>
  <si>
    <t>BUNDLE FEE (1.3 AL 2.4 INCLUSIVE)</t>
  </si>
  <si>
    <t>SERVICIO AUDITORIA</t>
  </si>
  <si>
    <t>KPMG ASESORES SOCIEDAD CIVIL DE RES</t>
  </si>
  <si>
    <t>HONORARIO ASESORIA PROC ECONOMICO NO SAC</t>
  </si>
  <si>
    <t>CONSULTORIA FISCAL EXTERNA NO SAC</t>
  </si>
  <si>
    <t>Gaveglio, Aparicio &amp; Asociados</t>
  </si>
  <si>
    <t>Auditoría Financiera Diciembre</t>
  </si>
  <si>
    <t>Revisiones trimestrales</t>
  </si>
  <si>
    <t>SOA 404</t>
  </si>
  <si>
    <t>Contabilidad separada</t>
  </si>
  <si>
    <t>Revision de contrato aeropuerto</t>
  </si>
  <si>
    <t>INFORMES CALIFICACIÓN ASIST TECNICA 2021</t>
  </si>
  <si>
    <t>SOPORTE PROCESO GESTIÓN</t>
  </si>
  <si>
    <t>HONORARIOS ABOGADOS SG</t>
  </si>
  <si>
    <t xml:space="preserve">HONORARIOS PROCED ECONOMICO NO SAC </t>
  </si>
  <si>
    <t>WORD PERMIT ASSIGNE</t>
  </si>
  <si>
    <t xml:space="preserve">EXTENSION OFF WORK PERMIT </t>
  </si>
  <si>
    <t xml:space="preserve">SERVICIOS VALOR  AGREGADO </t>
  </si>
  <si>
    <t>CONSULTORIA FISCAL EXTER</t>
  </si>
  <si>
    <t>CONSULTORIA FINAL EXTERNA</t>
  </si>
  <si>
    <t>HONORARIOS ASESORIA PROC</t>
  </si>
  <si>
    <t>Auditoría Financiera Junio</t>
  </si>
  <si>
    <t>Honorarios profesionales por asesoria</t>
  </si>
  <si>
    <t xml:space="preserve">Asesoria tributaria especifica </t>
  </si>
  <si>
    <t>CONSULTORIA TRIBUTARIA</t>
  </si>
  <si>
    <t xml:space="preserve">Asesoria tributaria  </t>
  </si>
  <si>
    <t>plan de mejora</t>
  </si>
  <si>
    <t xml:space="preserve">La Gerencia General ha constituido el Comité de Riesgos para supervisar los riesgos y controles en toda la Compañía. Adicionalmente, de manera recurrente los miembros del Directorio asisten al Comité de Dirección donde se exponen los principales riesgos de la Compañía. </t>
  </si>
  <si>
    <t xml:space="preserve">Acta de Junta General de Accionistas en donde consta la remuneración a los Directores. </t>
  </si>
  <si>
    <t xml:space="preserve">Acta de Junta General de Accionistas. </t>
  </si>
  <si>
    <t>Reglamento de funcionamiento del Directorio.</t>
  </si>
  <si>
    <t xml:space="preserve">Reglamento de funcionamiento del Directorio. </t>
  </si>
  <si>
    <t xml:space="preserve">Reglamento de las Juntas de Accionistas. </t>
  </si>
  <si>
    <t>Pagina web</t>
  </si>
  <si>
    <t xml:space="preserve">Reglamento de Juntas de Accionistas. </t>
  </si>
  <si>
    <t xml:space="preserve">Relacionada </t>
  </si>
  <si>
    <t xml:space="preserve">Asociada </t>
  </si>
  <si>
    <t xml:space="preserve">Matriz </t>
  </si>
  <si>
    <t xml:space="preserve">Politica de Gestión de Riesgos. </t>
  </si>
  <si>
    <t xml:space="preserve">Normativa de Comunicación de Información a los Mercados. </t>
  </si>
  <si>
    <t>www.integratel.com.pe</t>
  </si>
  <si>
    <t xml:space="preserve">Reglamento de funcionamiento del Directorio y Politica de selección de Directores.  </t>
  </si>
  <si>
    <t xml:space="preserve">El Directorio declaraba cuando la Compañía  contaba con directores independientes. </t>
  </si>
  <si>
    <t xml:space="preserve">Los Directores declaraban su condición de  directores independientes. </t>
  </si>
  <si>
    <t xml:space="preserve">No se ha realizado este año. </t>
  </si>
  <si>
    <t>Las denuncias llegan a inspección y son analizadas por esta área y el resultado se comparte con el Directorio.</t>
  </si>
  <si>
    <t xml:space="preserve">Politica sobre la Organización de Auditoria Interna. </t>
  </si>
  <si>
    <t xml:space="preserve">Normativa de Procesos relacionados con el Auditor Externo y la Normativa de Independencia del Auditor Externo. </t>
  </si>
  <si>
    <t>Politica Salarial Integratel Perú S.A.A</t>
  </si>
  <si>
    <t>Durante el ejercicio 2025 no se ha realizado reporte al Directorio.</t>
  </si>
  <si>
    <t>El sistema de evaluación de Resultados y Desempeño -SRD es una forma de remuneración variable que se da a los ejecutivos que cumplen con los objetivos determinados por la empresa. Al respecto, la empresa establece y comunica objetivos anuales; la medición del alcance de dichos objetivos se desarrolla a lo largo de todo el año, en base a una nota final de SRD que establece la empresa.</t>
  </si>
  <si>
    <t xml:space="preserve">Se cuenta con procedimientos internos de valoración de operaciones entre la Sociedad y partes vinculadas. </t>
  </si>
  <si>
    <t xml:space="preserve">La política de dividendos se revisa anualmente teniendo en cuenta la generación de caja, la solvencia, la liquidez,  flexibilidad para acometer inversiones estratégicas y expectativas de los accionistas e inversores. Dicha política puede verse afectada por la posible consideración de contingencias legales y/o regulatorias. La Junta podrá aprobar la distribución de dividendos en efectivo, acciones u otras modalidades en cada período. En caso de pago de dividendos en efectivo, podrá destinar a tal fin el cien por ciento  de los resultados acumulados y de las utilidades netas del ejercicio precedente luego de detraer  de ésta la participación de los trabajadores, los impuestos de ley y la reserva legal que pudiera corresponder. Los dividendos podrán abonarse en calidad de  provisionales o definitivos para cada ejercicio  en función de los requerimientos de inversión y la situación financiera de la empresa.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</si>
</sst>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64" formatCode="0.0000"/>
    <numFmt numFmtId="165" formatCode="dd/mm/yyyy;@"/>
    <numFmt numFmtId="166" formatCode="_-* #,##0.00\ _P_t_s_-;\-* #,##0.00\ _P_t_s_-;_-* &quot;-&quot;??\ _P_t_s_-;_-@_-"/>
    <numFmt numFmtId="167" formatCode="&quot;$&quot;\ #,##0;\-&quot;$&quot;\ #,##0"/>
    <numFmt numFmtId="168" formatCode="#,##0.0_);\(#,##0.0\)"/>
    <numFmt numFmtId="169" formatCode="mm/dd/yy"/>
    <numFmt numFmtId="170" formatCode="&quot;$&quot;#,##0.0000_);\(&quot;$&quot;#,##0.0000\)"/>
    <numFmt numFmtId="171" formatCode="_-* #,##0\ &quot;F&quot;_-;\-* #,##0\ &quot;F&quot;_-;_-* &quot;-&quot;\ &quot;F&quot;_-;_-@_-"/>
    <numFmt numFmtId="172" formatCode="_-* #,##0\ _F_-;\-* #,##0\ _F_-;_-* &quot;-&quot;\ _F_-;_-@_-"/>
    <numFmt numFmtId="173" formatCode="_-* #,##0.00\ &quot;F&quot;_-;\-* #,##0.00\ &quot;F&quot;_-;_-* &quot;-&quot;??\ &quot;F&quot;_-;_-@_-"/>
    <numFmt numFmtId="174" formatCode="_-* #,##0.00\ _F_-;\-* #,##0.00\ _F_-;_-* &quot;-&quot;??\ _F_-;_-@_-"/>
    <numFmt numFmtId="175" formatCode="_ &quot;\&quot;* #,##0.00_ ;_ &quot;\&quot;* \-#,##0.00_ ;_ &quot;\&quot;* &quot;-&quot;??_ ;_ @_ "/>
    <numFmt numFmtId="176" formatCode="\$#,##0_);[Red]\(\$#,##0\)"/>
  </numFmts>
  <fonts count="80">
    <font>
      <sz val="11"/>
      <color theme="1"/>
      <name val="Calibri"/>
      <family val="2"/>
      <scheme val="minor"/>
    </font>
    <font>
      <sz val="10"/>
      <color theme="1"/>
      <name val="Arial"/>
      <family val="2"/>
    </font>
    <font>
      <sz val="8"/>
      <color theme="1"/>
      <name val="Arial"/>
      <family val="2"/>
    </font>
    <font>
      <b/>
      <sz val="10"/>
      <color theme="1"/>
      <name val="Arial"/>
      <family val="2"/>
    </font>
    <font>
      <i/>
      <sz val="10"/>
      <color theme="1"/>
      <name val="Arial"/>
      <family val="2"/>
    </font>
    <font>
      <sz val="11"/>
      <color theme="1"/>
      <name val="Arial"/>
      <family val="2"/>
    </font>
    <font>
      <sz val="9"/>
      <color theme="1"/>
      <name val="Arial"/>
      <family val="2"/>
    </font>
    <font>
      <b/>
      <sz val="10"/>
      <color theme="3"/>
      <name val="Arial"/>
      <family val="2"/>
    </font>
    <font>
      <b/>
      <sz val="10"/>
      <color rgb="FFFF0000"/>
      <name val="Arial"/>
      <family val="2"/>
    </font>
    <font>
      <sz val="12"/>
      <color theme="1"/>
      <name val="Arial"/>
      <family val="2"/>
    </font>
    <font>
      <sz val="12"/>
      <color theme="1"/>
      <name val="Times New Roman"/>
      <family val="1"/>
    </font>
    <font>
      <b/>
      <sz val="12"/>
      <color rgb="FF002060"/>
      <name val="Arial"/>
      <family val="2"/>
    </font>
    <font>
      <b/>
      <sz val="12"/>
      <color theme="1"/>
      <name val="Arial"/>
      <family val="2"/>
    </font>
    <font>
      <sz val="10"/>
      <color theme="1"/>
      <name val="Times New Roman"/>
      <family val="1"/>
    </font>
    <font>
      <b/>
      <u/>
      <sz val="12"/>
      <color rgb="FFFFFFFF"/>
      <name val="Arial"/>
      <family val="2"/>
    </font>
    <font>
      <b/>
      <sz val="12"/>
      <color rgb="FFFFFFFF"/>
      <name val="Arial"/>
      <family val="2"/>
    </font>
    <font>
      <b/>
      <sz val="11"/>
      <color rgb="FF002060"/>
      <name val="Arial"/>
      <family val="2"/>
    </font>
    <font>
      <vertAlign val="superscript"/>
      <sz val="10"/>
      <color theme="1"/>
      <name val="Arial"/>
      <family val="2"/>
    </font>
    <font>
      <sz val="7"/>
      <color theme="1"/>
      <name val="Times New Roman"/>
      <family val="1"/>
    </font>
    <font>
      <vertAlign val="superscript"/>
      <sz val="8"/>
      <color theme="1"/>
      <name val="Arial"/>
      <family val="2"/>
    </font>
    <font>
      <b/>
      <sz val="10"/>
      <color rgb="FFC00000"/>
      <name val="Arial"/>
      <family val="2"/>
    </font>
    <font>
      <sz val="10"/>
      <color rgb="FFC00000"/>
      <name val="Arial"/>
      <family val="2"/>
    </font>
    <font>
      <u/>
      <sz val="11"/>
      <color theme="10"/>
      <name val="Calibri"/>
      <family val="2"/>
      <scheme val="minor"/>
    </font>
    <font>
      <b/>
      <sz val="11"/>
      <color theme="9" tint="-0.499984740745262"/>
      <name val="Calibri"/>
      <family val="2"/>
      <scheme val="minor"/>
    </font>
    <font>
      <sz val="8"/>
      <name val="Calibri"/>
      <family val="2"/>
      <scheme val="minor"/>
    </font>
    <font>
      <sz val="8"/>
      <color theme="3"/>
      <name val="Arial"/>
      <family val="2"/>
    </font>
    <font>
      <i/>
      <u/>
      <sz val="8"/>
      <color theme="3"/>
      <name val="Arial"/>
      <family val="2"/>
    </font>
    <font>
      <sz val="8"/>
      <color theme="9" tint="-0.499984740745262"/>
      <name val="Arial"/>
      <family val="2"/>
    </font>
    <font>
      <sz val="10"/>
      <name val="Arial"/>
      <family val="2"/>
    </font>
    <font>
      <sz val="10"/>
      <color theme="0"/>
      <name val="Arial"/>
      <family val="2"/>
    </font>
    <font>
      <sz val="9"/>
      <color theme="0"/>
      <name val="Arial"/>
      <family val="2"/>
    </font>
    <font>
      <sz val="8"/>
      <color theme="1"/>
      <name val="Calibri"/>
      <family val="2"/>
      <scheme val="minor"/>
    </font>
    <font>
      <sz val="9"/>
      <name val="Arial"/>
      <family val="2"/>
    </font>
    <font>
      <b/>
      <u/>
      <sz val="11"/>
      <name val="Calibri"/>
      <family val="2"/>
      <scheme val="minor"/>
    </font>
    <font>
      <b/>
      <sz val="10"/>
      <color theme="0"/>
      <name val="Arial"/>
      <family val="2"/>
    </font>
    <font>
      <sz val="10"/>
      <color theme="1"/>
      <name val="Calibri"/>
      <family val="2"/>
      <scheme val="minor"/>
    </font>
    <font>
      <b/>
      <sz val="10"/>
      <color theme="9" tint="-0.249977111117893"/>
      <name val="Arial"/>
      <family val="2"/>
    </font>
    <font>
      <sz val="9"/>
      <color rgb="FFC00000"/>
      <name val="Arial"/>
      <family val="2"/>
    </font>
    <font>
      <b/>
      <sz val="11"/>
      <color theme="1"/>
      <name val="Calibri"/>
      <family val="2"/>
      <scheme val="minor"/>
    </font>
    <font>
      <sz val="9"/>
      <color theme="4" tint="-0.499984740745262"/>
      <name val="Calibri"/>
      <family val="2"/>
      <scheme val="minor"/>
    </font>
    <font>
      <b/>
      <u/>
      <sz val="8"/>
      <color theme="1"/>
      <name val="Arial"/>
      <family val="2"/>
    </font>
    <font>
      <u/>
      <sz val="10"/>
      <color theme="0"/>
      <name val="Arial"/>
      <family val="2"/>
    </font>
    <font>
      <i/>
      <sz val="10"/>
      <color rgb="FFFF0000"/>
      <name val="Arial"/>
      <family val="2"/>
    </font>
    <font>
      <sz val="10"/>
      <color rgb="FFFF0000"/>
      <name val="Arial"/>
      <family val="2"/>
    </font>
    <font>
      <sz val="10"/>
      <color theme="3" tint="0.39997558519241921"/>
      <name val="Arial"/>
      <family val="2"/>
    </font>
    <font>
      <i/>
      <sz val="10"/>
      <color theme="3" tint="0.39997558519241921"/>
      <name val="Arial"/>
      <family val="2"/>
    </font>
    <font>
      <sz val="9"/>
      <color theme="3" tint="0.39997558519241921"/>
      <name val="Arial"/>
      <family val="2"/>
    </font>
    <font>
      <sz val="8"/>
      <name val="Arial"/>
      <family val="2"/>
    </font>
    <font>
      <strike/>
      <sz val="11"/>
      <color theme="1"/>
      <name val="Arial"/>
      <family val="2"/>
    </font>
    <font>
      <sz val="11"/>
      <color theme="3" tint="0.39997558519241921"/>
      <name val="Calibri"/>
      <family val="2"/>
      <scheme val="minor"/>
    </font>
    <font>
      <sz val="10"/>
      <color rgb="FF0070C0"/>
      <name val="Arial"/>
      <family val="2"/>
    </font>
    <font>
      <i/>
      <sz val="10"/>
      <name val="Arial"/>
      <family val="2"/>
    </font>
    <font>
      <vertAlign val="superscript"/>
      <sz val="10"/>
      <name val="Arial"/>
      <family val="2"/>
    </font>
    <font>
      <sz val="7"/>
      <name val="Times New Roman"/>
      <family val="1"/>
    </font>
    <font>
      <sz val="11"/>
      <name val="Arial"/>
      <family val="2"/>
    </font>
    <font>
      <i/>
      <sz val="7"/>
      <name val="Times New Roman"/>
      <family val="1"/>
    </font>
    <font>
      <b/>
      <sz val="10"/>
      <name val="Arial"/>
      <family val="2"/>
    </font>
    <font>
      <vertAlign val="superscript"/>
      <sz val="8"/>
      <name val="Arial"/>
      <family val="2"/>
    </font>
    <font>
      <sz val="11"/>
      <name val="Calibri"/>
      <family val="2"/>
      <scheme val="minor"/>
    </font>
    <font>
      <i/>
      <vertAlign val="superscript"/>
      <sz val="10"/>
      <name val="Arial"/>
      <family val="2"/>
    </font>
    <font>
      <sz val="9"/>
      <name val="Calibri"/>
      <family val="2"/>
      <scheme val="minor"/>
    </font>
    <font>
      <b/>
      <i/>
      <sz val="7"/>
      <name val="Times New Roman"/>
      <family val="1"/>
    </font>
    <font>
      <sz val="10"/>
      <name val="Calibri"/>
      <family val="2"/>
      <scheme val="minor"/>
    </font>
    <font>
      <sz val="11"/>
      <name val="Calibri"/>
      <family val="2"/>
    </font>
    <font>
      <b/>
      <u/>
      <sz val="12"/>
      <color theme="0"/>
      <name val="Arial"/>
      <family val="2"/>
    </font>
    <font>
      <sz val="10"/>
      <color rgb="FF000000"/>
      <name val="Times New Roman"/>
      <family val="1"/>
    </font>
    <font>
      <sz val="10"/>
      <name val="Courier"/>
    </font>
    <font>
      <sz val="9"/>
      <name val="Times New Roman"/>
      <family val="1"/>
    </font>
    <font>
      <sz val="10"/>
      <name val="Courier"/>
      <family val="3"/>
    </font>
    <font>
      <sz val="11"/>
      <name val="‚l‚r –¾’©"/>
      <charset val="128"/>
    </font>
    <font>
      <sz val="10"/>
      <name val="MS Sans Serif"/>
      <family val="2"/>
    </font>
    <font>
      <sz val="8"/>
      <name val="Times New Roman"/>
      <family val="1"/>
    </font>
    <font>
      <sz val="10"/>
      <name val="MS Serif"/>
      <family val="1"/>
    </font>
    <font>
      <sz val="10"/>
      <color indexed="16"/>
      <name val="MS Serif"/>
      <family val="1"/>
    </font>
    <font>
      <b/>
      <sz val="12"/>
      <name val="Arial"/>
      <family val="2"/>
    </font>
    <font>
      <sz val="12"/>
      <name val="Helv"/>
    </font>
    <font>
      <sz val="12"/>
      <color indexed="9"/>
      <name val="Helv"/>
    </font>
    <font>
      <sz val="8"/>
      <name val="Helv"/>
    </font>
    <font>
      <sz val="10"/>
      <name val="Tms Rmn"/>
    </font>
    <font>
      <b/>
      <sz val="8"/>
      <color indexed="8"/>
      <name val="Helv"/>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335988"/>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3"/>
        <bgColor indexed="64"/>
      </patternFill>
    </fill>
    <fill>
      <patternFill patternType="solid">
        <fgColor indexed="22"/>
        <bgColor indexed="64"/>
      </patternFill>
    </fill>
    <fill>
      <patternFill patternType="solid">
        <fgColor indexed="26"/>
        <bgColor indexed="64"/>
      </patternFill>
    </fill>
    <fill>
      <patternFill patternType="solid">
        <fgColor indexed="15"/>
      </patternFill>
    </fill>
    <fill>
      <patternFill patternType="solid">
        <fgColor indexed="12"/>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33">
    <xf numFmtId="0" fontId="0" fillId="0" borderId="0"/>
    <xf numFmtId="0" fontId="22" fillId="0" borderId="0" applyNumberFormat="0" applyFill="0" applyBorder="0" applyAlignment="0" applyProtection="0"/>
    <xf numFmtId="0" fontId="66" fillId="0" borderId="0"/>
    <xf numFmtId="0" fontId="71" fillId="0" borderId="0">
      <alignment horizontal="center" wrapText="1"/>
      <protection locked="0"/>
    </xf>
    <xf numFmtId="170" fontId="28" fillId="0" borderId="0" applyFill="0" applyBorder="0" applyAlignment="0"/>
    <xf numFmtId="41" fontId="28" fillId="0" borderId="0" applyFont="0" applyFill="0" applyBorder="0" applyAlignment="0" applyProtection="0"/>
    <xf numFmtId="43" fontId="28" fillId="0" borderId="0" applyFont="0" applyFill="0" applyBorder="0" applyAlignment="0" applyProtection="0"/>
    <xf numFmtId="0" fontId="72" fillId="0" borderId="0" applyNumberFormat="0" applyAlignment="0">
      <alignment horizontal="left"/>
    </xf>
    <xf numFmtId="0" fontId="68" fillId="0" borderId="0" applyNumberFormat="0" applyAlignment="0"/>
    <xf numFmtId="176" fontId="28" fillId="0" borderId="0" applyFont="0" applyFill="0" applyBorder="0" applyAlignment="0" applyProtection="0"/>
    <xf numFmtId="175" fontId="28" fillId="0" borderId="0" applyFont="0" applyFill="0" applyBorder="0" applyAlignment="0" applyProtection="0"/>
    <xf numFmtId="0" fontId="73" fillId="0" borderId="0" applyNumberFormat="0" applyAlignment="0">
      <alignment horizontal="left"/>
    </xf>
    <xf numFmtId="38" fontId="47" fillId="10" borderId="0" applyNumberFormat="0" applyBorder="0" applyAlignment="0" applyProtection="0"/>
    <xf numFmtId="0" fontId="74" fillId="0" borderId="19" applyNumberFormat="0" applyAlignment="0" applyProtection="0">
      <alignment horizontal="left" vertical="center"/>
    </xf>
    <xf numFmtId="0" fontId="74" fillId="0" borderId="4">
      <alignment horizontal="left" vertical="center"/>
    </xf>
    <xf numFmtId="10" fontId="47" fillId="11" borderId="1" applyNumberFormat="0" applyBorder="0" applyAlignment="0" applyProtection="0"/>
    <xf numFmtId="168" fontId="75" fillId="12" borderId="0"/>
    <xf numFmtId="168" fontId="76" fillId="13" borderId="0"/>
    <xf numFmtId="166" fontId="67" fillId="0" borderId="0" applyFont="0" applyFill="0" applyBorder="0" applyAlignment="0" applyProtection="0"/>
    <xf numFmtId="172" fontId="28" fillId="0" borderId="0" applyFont="0" applyFill="0" applyBorder="0" applyAlignment="0" applyProtection="0"/>
    <xf numFmtId="174" fontId="28" fillId="0" borderId="0" applyFont="0" applyFill="0" applyBorder="0" applyAlignment="0" applyProtection="0"/>
    <xf numFmtId="171" fontId="28" fillId="0" borderId="0" applyFont="0" applyFill="0" applyBorder="0" applyAlignment="0" applyProtection="0"/>
    <xf numFmtId="173" fontId="28" fillId="0" borderId="0" applyFont="0" applyFill="0" applyBorder="0" applyAlignment="0" applyProtection="0"/>
    <xf numFmtId="164" fontId="28" fillId="0" borderId="0"/>
    <xf numFmtId="40" fontId="69" fillId="0" borderId="0" applyFont="0" applyFill="0" applyBorder="0" applyAlignment="0" applyProtection="0"/>
    <xf numFmtId="38" fontId="69" fillId="0" borderId="0" applyFont="0" applyFill="0" applyBorder="0" applyAlignment="0" applyProtection="0"/>
    <xf numFmtId="14" fontId="71" fillId="0" borderId="0">
      <alignment horizontal="center" wrapText="1"/>
      <protection locked="0"/>
    </xf>
    <xf numFmtId="10" fontId="28" fillId="0" borderId="0" applyFont="0" applyFill="0" applyBorder="0" applyAlignment="0" applyProtection="0"/>
    <xf numFmtId="9" fontId="67" fillId="0" borderId="0" applyFont="0" applyFill="0" applyBorder="0" applyAlignment="0" applyProtection="0"/>
    <xf numFmtId="167" fontId="78" fillId="0" borderId="0"/>
    <xf numFmtId="0" fontId="70" fillId="0" borderId="0" applyNumberFormat="0" applyFont="0" applyFill="0" applyBorder="0" applyAlignment="0" applyProtection="0">
      <alignment horizontal="left"/>
    </xf>
    <xf numFmtId="169" fontId="77" fillId="0" borderId="0" applyNumberFormat="0" applyFill="0" applyBorder="0" applyAlignment="0" applyProtection="0">
      <alignment horizontal="left"/>
    </xf>
    <xf numFmtId="40" fontId="79" fillId="0" borderId="0" applyBorder="0">
      <alignment horizontal="right"/>
    </xf>
  </cellStyleXfs>
  <cellXfs count="491">
    <xf numFmtId="0" fontId="0" fillId="0" borderId="0" xfId="0"/>
    <xf numFmtId="0" fontId="1" fillId="2" borderId="0" xfId="0" applyFont="1" applyFill="1"/>
    <xf numFmtId="0" fontId="3" fillId="2" borderId="0" xfId="0" applyFont="1" applyFill="1"/>
    <xf numFmtId="0" fontId="1" fillId="2" borderId="1" xfId="0" applyFont="1" applyFill="1" applyBorder="1" applyAlignment="1">
      <alignment horizontal="center" vertical="center" wrapText="1"/>
    </xf>
    <xf numFmtId="0" fontId="0" fillId="2" borderId="0" xfId="0" applyFill="1"/>
    <xf numFmtId="0" fontId="1" fillId="3" borderId="0" xfId="0" applyFont="1" applyFill="1"/>
    <xf numFmtId="0" fontId="1" fillId="3" borderId="10" xfId="0" applyFont="1" applyFill="1" applyBorder="1"/>
    <xf numFmtId="0" fontId="1" fillId="3" borderId="11" xfId="0" applyFont="1" applyFill="1" applyBorder="1"/>
    <xf numFmtId="0" fontId="1" fillId="3" borderId="13" xfId="0" applyFont="1" applyFill="1" applyBorder="1"/>
    <xf numFmtId="0" fontId="1" fillId="3" borderId="8" xfId="0" applyFont="1" applyFill="1" applyBorder="1"/>
    <xf numFmtId="0" fontId="1" fillId="3" borderId="15" xfId="0" applyFont="1" applyFill="1" applyBorder="1"/>
    <xf numFmtId="0" fontId="1" fillId="3" borderId="9" xfId="0" applyFont="1" applyFill="1" applyBorder="1"/>
    <xf numFmtId="0" fontId="8" fillId="4" borderId="1" xfId="0" applyFont="1" applyFill="1" applyBorder="1" applyAlignment="1">
      <alignment horizontal="center" vertical="center"/>
    </xf>
    <xf numFmtId="0" fontId="16" fillId="2" borderId="0" xfId="0" applyFont="1" applyFill="1" applyAlignment="1">
      <alignment vertical="center"/>
    </xf>
    <xf numFmtId="0" fontId="3" fillId="2" borderId="1" xfId="0" applyFont="1" applyFill="1" applyBorder="1" applyAlignment="1">
      <alignment horizontal="center" vertical="center" wrapText="1"/>
    </xf>
    <xf numFmtId="0" fontId="1" fillId="2" borderId="0" xfId="0" applyFont="1" applyFill="1" applyAlignment="1">
      <alignment horizontal="left" vertical="center"/>
    </xf>
    <xf numFmtId="0" fontId="10" fillId="2" borderId="0" xfId="0" applyFont="1" applyFill="1" applyAlignment="1">
      <alignmen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justify" vertical="center" wrapText="1"/>
    </xf>
    <xf numFmtId="0" fontId="1" fillId="2" borderId="1" xfId="0" applyFont="1" applyFill="1" applyBorder="1" applyAlignment="1">
      <alignment vertical="center" wrapText="1"/>
    </xf>
    <xf numFmtId="0" fontId="1" fillId="2" borderId="0" xfId="0" applyFont="1" applyFill="1" applyAlignment="1">
      <alignment horizontal="justify" vertical="center"/>
    </xf>
    <xf numFmtId="0" fontId="2" fillId="2" borderId="0" xfId="0" applyFont="1" applyFill="1" applyAlignment="1">
      <alignment horizontal="left" vertical="center"/>
    </xf>
    <xf numFmtId="0" fontId="1" fillId="2" borderId="0" xfId="0" applyFont="1" applyFill="1" applyAlignment="1">
      <alignment horizontal="right"/>
    </xf>
    <xf numFmtId="0" fontId="1" fillId="2" borderId="0" xfId="0" applyFont="1" applyFill="1" applyAlignment="1">
      <alignment horizontal="left" vertical="center" wrapText="1"/>
    </xf>
    <xf numFmtId="0" fontId="1" fillId="2" borderId="1" xfId="0" applyFont="1" applyFill="1" applyBorder="1" applyAlignment="1">
      <alignment vertical="center" textRotation="90" wrapText="1"/>
    </xf>
    <xf numFmtId="0" fontId="13" fillId="2" borderId="0" xfId="0" applyFont="1" applyFill="1" applyAlignment="1">
      <alignment vertical="center" wrapText="1"/>
    </xf>
    <xf numFmtId="0" fontId="1" fillId="2" borderId="0" xfId="0" applyFont="1" applyFill="1" applyAlignment="1">
      <alignment horizontal="left" vertical="center" indent="3"/>
    </xf>
    <xf numFmtId="0" fontId="1" fillId="2" borderId="0" xfId="0" applyFont="1" applyFill="1" applyAlignment="1">
      <alignment horizontal="justify" vertical="center" wrapText="1"/>
    </xf>
    <xf numFmtId="0" fontId="5" fillId="2" borderId="0" xfId="0" applyFont="1" applyFill="1" applyAlignment="1">
      <alignment vertical="center"/>
    </xf>
    <xf numFmtId="0" fontId="1" fillId="2" borderId="0" xfId="0" applyFont="1" applyFill="1" applyAlignment="1">
      <alignment horizontal="center" vertical="center" wrapText="1"/>
    </xf>
    <xf numFmtId="0" fontId="1" fillId="2" borderId="0" xfId="0" applyFont="1" applyFill="1" applyAlignment="1">
      <alignment vertical="center" wrapText="1"/>
    </xf>
    <xf numFmtId="0" fontId="1" fillId="2" borderId="0" xfId="0" applyFont="1" applyFill="1" applyAlignment="1">
      <alignment horizontal="right" vertical="center" wrapText="1"/>
    </xf>
    <xf numFmtId="0" fontId="1" fillId="2" borderId="1" xfId="0" applyFont="1" applyFill="1" applyBorder="1" applyAlignment="1">
      <alignment horizontal="right" vertical="center" wrapText="1"/>
    </xf>
    <xf numFmtId="0" fontId="2" fillId="2" borderId="0" xfId="0" applyFont="1" applyFill="1" applyAlignment="1">
      <alignment horizontal="justify" vertical="center"/>
    </xf>
    <xf numFmtId="0" fontId="1" fillId="2" borderId="2" xfId="0" applyFont="1" applyFill="1" applyBorder="1" applyAlignment="1">
      <alignment horizontal="center" vertical="center" wrapText="1"/>
    </xf>
    <xf numFmtId="0" fontId="1" fillId="2" borderId="13" xfId="0" applyFont="1" applyFill="1" applyBorder="1"/>
    <xf numFmtId="0" fontId="1" fillId="2" borderId="14" xfId="0" applyFont="1" applyFill="1" applyBorder="1"/>
    <xf numFmtId="0" fontId="1" fillId="2" borderId="1" xfId="0" applyFont="1" applyFill="1" applyBorder="1" applyAlignment="1">
      <alignment horizontal="justify" vertical="center" wrapText="1"/>
    </xf>
    <xf numFmtId="0" fontId="17" fillId="2" borderId="0" xfId="0" applyFont="1" applyFill="1" applyAlignment="1">
      <alignment horizontal="justify" vertical="center"/>
    </xf>
    <xf numFmtId="0" fontId="19" fillId="2" borderId="0" xfId="0" applyFont="1" applyFill="1" applyAlignment="1">
      <alignment horizontal="justify" vertical="center"/>
    </xf>
    <xf numFmtId="0" fontId="1" fillId="2" borderId="1" xfId="0" applyFont="1" applyFill="1" applyBorder="1" applyAlignment="1">
      <alignment horizontal="left" vertical="center" wrapText="1" indent="2"/>
    </xf>
    <xf numFmtId="0" fontId="21" fillId="2" borderId="0" xfId="0" applyFont="1" applyFill="1" applyAlignment="1">
      <alignment vertical="center"/>
    </xf>
    <xf numFmtId="0" fontId="21" fillId="2" borderId="0" xfId="0" applyFont="1" applyFill="1" applyAlignment="1">
      <alignment horizontal="left" vertical="center"/>
    </xf>
    <xf numFmtId="0" fontId="13" fillId="2" borderId="0" xfId="0" applyFont="1" applyFill="1" applyAlignment="1">
      <alignment horizontal="justify" vertical="center" wrapText="1"/>
    </xf>
    <xf numFmtId="0" fontId="2" fillId="2" borderId="0" xfId="0" applyFont="1" applyFill="1" applyAlignment="1">
      <alignment horizontal="left" vertical="center" indent="5"/>
    </xf>
    <xf numFmtId="0" fontId="1" fillId="2" borderId="0" xfId="0" applyFont="1" applyFill="1" applyAlignment="1">
      <alignment wrapText="1"/>
    </xf>
    <xf numFmtId="49" fontId="1" fillId="2" borderId="0" xfId="0" applyNumberFormat="1" applyFont="1" applyFill="1" applyAlignment="1" applyProtection="1">
      <alignment wrapText="1"/>
      <protection locked="0"/>
    </xf>
    <xf numFmtId="49" fontId="21" fillId="2" borderId="0" xfId="0" applyNumberFormat="1" applyFont="1" applyFill="1" applyAlignment="1" applyProtection="1">
      <alignment vertical="center"/>
      <protection locked="0"/>
    </xf>
    <xf numFmtId="0" fontId="20" fillId="2" borderId="0" xfId="0" applyFont="1" applyFill="1"/>
    <xf numFmtId="49" fontId="1" fillId="2" borderId="0" xfId="0" applyNumberFormat="1" applyFont="1" applyFill="1" applyProtection="1">
      <protection locked="0"/>
    </xf>
    <xf numFmtId="0" fontId="6" fillId="2" borderId="0" xfId="0" applyFont="1" applyFill="1"/>
    <xf numFmtId="0" fontId="6" fillId="2" borderId="0" xfId="0" applyFont="1" applyFill="1" applyAlignment="1">
      <alignment wrapText="1"/>
    </xf>
    <xf numFmtId="0" fontId="21" fillId="2" borderId="0" xfId="0" applyFont="1" applyFill="1" applyAlignment="1">
      <alignment horizontal="left" vertical="center" wrapText="1"/>
    </xf>
    <xf numFmtId="0" fontId="21" fillId="2" borderId="0" xfId="0" applyFont="1" applyFill="1" applyAlignment="1">
      <alignment vertical="center" wrapText="1"/>
    </xf>
    <xf numFmtId="0" fontId="26" fillId="2" borderId="0" xfId="0" applyFont="1" applyFill="1"/>
    <xf numFmtId="0" fontId="25" fillId="2" borderId="0" xfId="0" applyFont="1" applyFill="1" applyAlignment="1">
      <alignment horizontal="left" vertical="center" shrinkToFit="1"/>
    </xf>
    <xf numFmtId="0" fontId="7" fillId="3" borderId="0" xfId="0" applyFont="1" applyFill="1"/>
    <xf numFmtId="0" fontId="3" fillId="3" borderId="13" xfId="0" applyFont="1" applyFill="1" applyBorder="1"/>
    <xf numFmtId="0" fontId="27" fillId="2" borderId="0" xfId="0" applyFont="1" applyFill="1" applyAlignment="1">
      <alignment horizontal="left"/>
    </xf>
    <xf numFmtId="0" fontId="27" fillId="2" borderId="0" xfId="0" applyFont="1" applyFill="1" applyAlignment="1">
      <alignment horizontal="left" vertical="center"/>
    </xf>
    <xf numFmtId="0" fontId="27" fillId="2" borderId="0" xfId="0" applyFont="1" applyFill="1" applyAlignment="1">
      <alignment vertical="center" wrapText="1"/>
    </xf>
    <xf numFmtId="0" fontId="27" fillId="2" borderId="0" xfId="0" applyFont="1" applyFill="1" applyAlignment="1">
      <alignment vertical="top" wrapText="1"/>
    </xf>
    <xf numFmtId="0" fontId="27" fillId="2" borderId="0" xfId="0" applyFont="1" applyFill="1" applyAlignment="1">
      <alignment horizontal="left" wrapText="1"/>
    </xf>
    <xf numFmtId="0" fontId="27" fillId="2" borderId="0" xfId="0" applyFont="1" applyFill="1" applyAlignment="1">
      <alignment horizontal="left" vertical="top"/>
    </xf>
    <xf numFmtId="0" fontId="28" fillId="2" borderId="0" xfId="0" applyFont="1" applyFill="1"/>
    <xf numFmtId="0" fontId="28" fillId="2" borderId="0" xfId="0" applyFont="1" applyFill="1" applyAlignment="1">
      <alignment wrapText="1"/>
    </xf>
    <xf numFmtId="49" fontId="28" fillId="2" borderId="0" xfId="0" applyNumberFormat="1" applyFont="1" applyFill="1" applyAlignment="1" applyProtection="1">
      <alignment wrapText="1"/>
      <protection locked="0"/>
    </xf>
    <xf numFmtId="0" fontId="29" fillId="2" borderId="0" xfId="0" applyFont="1" applyFill="1"/>
    <xf numFmtId="0" fontId="29" fillId="2" borderId="0" xfId="0" applyFont="1" applyFill="1" applyAlignment="1">
      <alignment wrapText="1"/>
    </xf>
    <xf numFmtId="49" fontId="29" fillId="2" borderId="0" xfId="0" applyNumberFormat="1" applyFont="1" applyFill="1" applyAlignment="1" applyProtection="1">
      <alignment wrapText="1"/>
      <protection locked="0"/>
    </xf>
    <xf numFmtId="0" fontId="29" fillId="2" borderId="0" xfId="0" applyFont="1" applyFill="1" applyAlignment="1">
      <alignment horizontal="left" vertical="center"/>
    </xf>
    <xf numFmtId="0" fontId="30" fillId="2" borderId="0" xfId="0" applyFont="1" applyFill="1"/>
    <xf numFmtId="0" fontId="4" fillId="2" borderId="1" xfId="0" applyFont="1" applyFill="1" applyBorder="1" applyAlignment="1">
      <alignment horizontal="left" vertical="center" wrapText="1"/>
    </xf>
    <xf numFmtId="0" fontId="31" fillId="7" borderId="1" xfId="0" applyFont="1" applyFill="1" applyBorder="1" applyAlignment="1" applyProtection="1">
      <alignment horizontal="left" vertical="top" wrapText="1"/>
      <protection locked="0"/>
    </xf>
    <xf numFmtId="0" fontId="31" fillId="7" borderId="1" xfId="0" applyFont="1" applyFill="1" applyBorder="1" applyAlignment="1" applyProtection="1">
      <alignment horizontal="right" vertical="top" wrapText="1"/>
      <protection locked="0"/>
    </xf>
    <xf numFmtId="0" fontId="31" fillId="7" borderId="1" xfId="0" applyFont="1" applyFill="1" applyBorder="1" applyAlignment="1" applyProtection="1">
      <alignment horizontal="left" vertical="center" wrapText="1"/>
      <protection locked="0"/>
    </xf>
    <xf numFmtId="0" fontId="31" fillId="7" borderId="1" xfId="0" applyFont="1" applyFill="1" applyBorder="1" applyAlignment="1" applyProtection="1">
      <alignment horizontal="justify" vertical="center" wrapText="1"/>
      <protection locked="0"/>
    </xf>
    <xf numFmtId="0" fontId="31" fillId="7" borderId="1" xfId="0" applyFont="1" applyFill="1" applyBorder="1" applyAlignment="1" applyProtection="1">
      <alignment horizontal="center" vertical="center" wrapText="1"/>
      <protection locked="0"/>
    </xf>
    <xf numFmtId="0" fontId="31" fillId="7" borderId="5" xfId="0" applyFont="1" applyFill="1" applyBorder="1" applyAlignment="1" applyProtection="1">
      <alignment horizontal="left" vertical="top" wrapText="1"/>
      <protection locked="0"/>
    </xf>
    <xf numFmtId="0" fontId="31" fillId="7" borderId="1" xfId="0" applyFont="1" applyFill="1" applyBorder="1" applyAlignment="1" applyProtection="1">
      <alignment vertical="center" wrapText="1"/>
      <protection locked="0"/>
    </xf>
    <xf numFmtId="0" fontId="31" fillId="7" borderId="1" xfId="0" applyFont="1" applyFill="1" applyBorder="1" applyAlignment="1" applyProtection="1">
      <alignment horizontal="right" vertical="center" wrapText="1"/>
      <protection locked="0"/>
    </xf>
    <xf numFmtId="0" fontId="31" fillId="7" borderId="1" xfId="0" applyFont="1" applyFill="1" applyBorder="1" applyAlignment="1" applyProtection="1">
      <alignment horizontal="right" vertical="center"/>
      <protection locked="0"/>
    </xf>
    <xf numFmtId="0" fontId="0" fillId="7" borderId="1" xfId="0" applyFill="1" applyBorder="1"/>
    <xf numFmtId="0" fontId="32" fillId="2" borderId="0" xfId="0" applyFont="1" applyFill="1"/>
    <xf numFmtId="0" fontId="0" fillId="0" borderId="1" xfId="0" applyBorder="1"/>
    <xf numFmtId="0" fontId="0" fillId="8" borderId="1" xfId="0" applyFill="1" applyBorder="1"/>
    <xf numFmtId="0" fontId="3" fillId="3" borderId="0" xfId="0" applyFont="1" applyFill="1" applyAlignment="1">
      <alignment horizontal="left"/>
    </xf>
    <xf numFmtId="0" fontId="23" fillId="3" borderId="0" xfId="1" applyFont="1" applyFill="1" applyBorder="1" applyAlignment="1">
      <alignment horizontal="left" wrapText="1" indent="1"/>
    </xf>
    <xf numFmtId="0" fontId="23" fillId="3" borderId="14" xfId="1" applyFont="1" applyFill="1" applyBorder="1" applyAlignment="1">
      <alignment horizontal="left" wrapText="1" indent="1"/>
    </xf>
    <xf numFmtId="0" fontId="3" fillId="3" borderId="13" xfId="0" applyFont="1" applyFill="1" applyBorder="1" applyAlignment="1">
      <alignment horizontal="left" indent="1"/>
    </xf>
    <xf numFmtId="0" fontId="3" fillId="3" borderId="0" xfId="0" applyFont="1" applyFill="1" applyAlignment="1">
      <alignment horizontal="left" indent="1"/>
    </xf>
    <xf numFmtId="0" fontId="3" fillId="3" borderId="14" xfId="0" applyFont="1" applyFill="1" applyBorder="1" applyAlignment="1">
      <alignment horizontal="left" indent="1"/>
    </xf>
    <xf numFmtId="0" fontId="3" fillId="3" borderId="13" xfId="0" applyFont="1" applyFill="1" applyBorder="1" applyAlignment="1">
      <alignment horizontal="left"/>
    </xf>
    <xf numFmtId="0" fontId="33" fillId="2" borderId="0" xfId="1" applyFont="1" applyFill="1" applyAlignment="1" applyProtection="1">
      <alignment horizontal="center" vertical="center"/>
    </xf>
    <xf numFmtId="0" fontId="34" fillId="9" borderId="0" xfId="0" applyFont="1" applyFill="1" applyAlignment="1">
      <alignment horizontal="center" vertical="center"/>
    </xf>
    <xf numFmtId="164" fontId="1" fillId="2" borderId="0" xfId="0" applyNumberFormat="1" applyFont="1" applyFill="1"/>
    <xf numFmtId="14" fontId="1" fillId="2" borderId="0" xfId="0" applyNumberFormat="1" applyFont="1" applyFill="1"/>
    <xf numFmtId="14" fontId="31" fillId="7" borderId="1" xfId="0" applyNumberFormat="1" applyFont="1" applyFill="1" applyBorder="1" applyAlignment="1" applyProtection="1">
      <alignment horizontal="left" vertical="center" wrapText="1"/>
      <protection locked="0"/>
    </xf>
    <xf numFmtId="0" fontId="35" fillId="7" borderId="1"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5" fillId="7" borderId="1" xfId="0" applyFont="1" applyFill="1" applyBorder="1" applyAlignment="1">
      <alignment horizontal="center" vertical="center" wrapText="1"/>
    </xf>
    <xf numFmtId="0" fontId="7" fillId="3" borderId="0" xfId="0" applyFont="1" applyFill="1" applyAlignment="1">
      <alignment horizontal="left"/>
    </xf>
    <xf numFmtId="0" fontId="37" fillId="2" borderId="0" xfId="0" applyFont="1" applyFill="1"/>
    <xf numFmtId="0" fontId="38" fillId="2" borderId="0" xfId="0" applyFont="1" applyFill="1" applyAlignment="1">
      <alignment horizontal="left" indent="1"/>
    </xf>
    <xf numFmtId="0" fontId="40" fillId="3" borderId="12" xfId="0" applyFont="1" applyFill="1" applyBorder="1"/>
    <xf numFmtId="0" fontId="1" fillId="3" borderId="14" xfId="0" applyFont="1" applyFill="1" applyBorder="1" applyAlignment="1">
      <alignment horizontal="center" vertical="center"/>
    </xf>
    <xf numFmtId="0" fontId="2" fillId="3" borderId="14" xfId="0" applyFont="1" applyFill="1" applyBorder="1" applyAlignment="1">
      <alignment horizontal="center" vertical="center"/>
    </xf>
    <xf numFmtId="0" fontId="6" fillId="7" borderId="1" xfId="0" applyFont="1" applyFill="1" applyBorder="1" applyAlignment="1" applyProtection="1">
      <alignment horizontal="left" vertical="center"/>
      <protection locked="0"/>
    </xf>
    <xf numFmtId="2" fontId="1" fillId="2" borderId="0" xfId="0" applyNumberFormat="1" applyFont="1" applyFill="1"/>
    <xf numFmtId="14" fontId="31" fillId="7" borderId="1" xfId="0" applyNumberFormat="1" applyFont="1" applyFill="1" applyBorder="1" applyAlignment="1" applyProtection="1">
      <alignment horizontal="left" vertical="top" wrapText="1"/>
      <protection locked="0"/>
    </xf>
    <xf numFmtId="165" fontId="31" fillId="7" borderId="1" xfId="0" applyNumberFormat="1" applyFont="1" applyFill="1" applyBorder="1" applyAlignment="1" applyProtection="1">
      <alignment horizontal="left" vertical="top" wrapText="1"/>
      <protection locked="0"/>
    </xf>
    <xf numFmtId="0" fontId="2" fillId="2" borderId="1" xfId="0" applyFont="1" applyFill="1" applyBorder="1" applyAlignment="1">
      <alignment vertical="center" wrapText="1"/>
    </xf>
    <xf numFmtId="0" fontId="2" fillId="2" borderId="0" xfId="0" applyFont="1" applyFill="1" applyAlignment="1">
      <alignment horizontal="left" vertical="center" wrapText="1"/>
    </xf>
    <xf numFmtId="0" fontId="41" fillId="2" borderId="0" xfId="0" applyFont="1" applyFill="1" applyAlignment="1">
      <alignment horizontal="center" vertical="center"/>
    </xf>
    <xf numFmtId="0" fontId="31" fillId="7" borderId="1" xfId="0" applyFont="1" applyFill="1" applyBorder="1" applyAlignment="1" applyProtection="1">
      <alignment vertical="top" wrapText="1"/>
      <protection locked="0"/>
    </xf>
    <xf numFmtId="0" fontId="42" fillId="2" borderId="0" xfId="0" applyFont="1" applyFill="1" applyAlignment="1">
      <alignment horizontal="left" vertical="center" wrapText="1"/>
    </xf>
    <xf numFmtId="0" fontId="1" fillId="2" borderId="0" xfId="0" applyFont="1" applyFill="1" applyAlignment="1">
      <alignment vertical="top" wrapText="1"/>
    </xf>
    <xf numFmtId="0" fontId="44" fillId="2" borderId="0" xfId="0" applyFont="1" applyFill="1"/>
    <xf numFmtId="0" fontId="45" fillId="2" borderId="0" xfId="0" applyFont="1" applyFill="1" applyAlignment="1">
      <alignment horizontal="left" vertical="center" wrapText="1"/>
    </xf>
    <xf numFmtId="0" fontId="46" fillId="2" borderId="0" xfId="0" applyFont="1" applyFill="1"/>
    <xf numFmtId="0" fontId="48" fillId="2" borderId="0" xfId="0" applyFont="1" applyFill="1" applyAlignment="1">
      <alignment horizontal="right" vertical="center" wrapText="1"/>
    </xf>
    <xf numFmtId="14" fontId="31" fillId="7" borderId="1" xfId="0" applyNumberFormat="1" applyFont="1" applyFill="1" applyBorder="1" applyAlignment="1" applyProtection="1">
      <alignment vertical="top" wrapText="1"/>
      <protection locked="0"/>
    </xf>
    <xf numFmtId="0" fontId="44" fillId="2" borderId="0" xfId="0" applyFont="1" applyFill="1" applyAlignment="1">
      <alignment horizontal="justify" vertical="center" wrapText="1"/>
    </xf>
    <xf numFmtId="0" fontId="49" fillId="2" borderId="0" xfId="0" applyFont="1" applyFill="1"/>
    <xf numFmtId="0" fontId="31" fillId="7" borderId="3" xfId="0" applyFont="1" applyFill="1" applyBorder="1" applyAlignment="1" applyProtection="1">
      <alignment vertical="center" wrapText="1"/>
      <protection locked="0"/>
    </xf>
    <xf numFmtId="0" fontId="1" fillId="2" borderId="2" xfId="0" applyFont="1" applyFill="1" applyBorder="1" applyAlignment="1">
      <alignment horizontal="center" vertical="center"/>
    </xf>
    <xf numFmtId="0" fontId="1" fillId="2" borderId="15" xfId="0" applyFont="1" applyFill="1" applyBorder="1"/>
    <xf numFmtId="0" fontId="43" fillId="2" borderId="0" xfId="0" applyFont="1" applyFill="1"/>
    <xf numFmtId="0" fontId="50" fillId="2" borderId="0" xfId="0" applyFont="1" applyFill="1"/>
    <xf numFmtId="0" fontId="50" fillId="2" borderId="0" xfId="0" applyFont="1" applyFill="1" applyAlignment="1">
      <alignment horizontal="left" vertical="center" shrinkToFit="1"/>
    </xf>
    <xf numFmtId="0" fontId="47" fillId="2" borderId="1" xfId="0" applyFont="1" applyFill="1" applyBorder="1" applyAlignment="1">
      <alignment horizontal="center" vertical="center" wrapText="1"/>
    </xf>
    <xf numFmtId="0" fontId="31" fillId="7" borderId="1" xfId="0" applyFont="1" applyFill="1" applyBorder="1" applyAlignment="1" applyProtection="1">
      <alignment horizontal="center" vertical="top" wrapText="1"/>
      <protection locked="0"/>
    </xf>
    <xf numFmtId="0" fontId="28" fillId="2" borderId="1" xfId="0" applyFont="1" applyFill="1" applyBorder="1" applyAlignment="1">
      <alignment horizontal="center" vertical="center" wrapText="1"/>
    </xf>
    <xf numFmtId="0" fontId="51" fillId="0" borderId="1" xfId="0" applyFont="1" applyBorder="1" applyAlignment="1">
      <alignment horizontal="left" vertical="center" wrapText="1" indent="2"/>
    </xf>
    <xf numFmtId="0" fontId="51" fillId="2" borderId="1" xfId="0" applyFont="1" applyFill="1" applyBorder="1" applyAlignment="1">
      <alignment horizontal="left" vertical="center" wrapText="1" indent="2"/>
    </xf>
    <xf numFmtId="0" fontId="28" fillId="2" borderId="1"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54" fillId="2" borderId="0" xfId="0" applyFont="1" applyFill="1" applyAlignment="1">
      <alignment horizontal="right" vertical="center" wrapText="1"/>
    </xf>
    <xf numFmtId="0" fontId="54" fillId="2" borderId="0" xfId="0" applyFont="1" applyFill="1" applyAlignment="1">
      <alignment horizontal="justify" vertical="center" wrapText="1"/>
    </xf>
    <xf numFmtId="0" fontId="32" fillId="2" borderId="1" xfId="0" applyFont="1" applyFill="1" applyBorder="1" applyAlignment="1">
      <alignment horizontal="center" vertical="center" wrapText="1"/>
    </xf>
    <xf numFmtId="0" fontId="32" fillId="2" borderId="1"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56"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56" fillId="2" borderId="1" xfId="0" applyFont="1" applyFill="1" applyBorder="1" applyAlignment="1">
      <alignment horizontal="center" vertical="center" wrapText="1"/>
    </xf>
    <xf numFmtId="0" fontId="28" fillId="2" borderId="0" xfId="0" applyFont="1" applyFill="1" applyAlignment="1">
      <alignment horizontal="right" vertical="center" wrapText="1"/>
    </xf>
    <xf numFmtId="0" fontId="32" fillId="2" borderId="3" xfId="0" applyFont="1" applyFill="1" applyBorder="1" applyAlignment="1">
      <alignment horizontal="center" vertical="center" wrapText="1"/>
    </xf>
    <xf numFmtId="0" fontId="28" fillId="2" borderId="1" xfId="0" applyFont="1" applyFill="1" applyBorder="1" applyAlignment="1">
      <alignment horizontal="center" vertical="center"/>
    </xf>
    <xf numFmtId="0" fontId="58" fillId="2" borderId="0" xfId="0" applyFont="1" applyFill="1"/>
    <xf numFmtId="0" fontId="47" fillId="2" borderId="3" xfId="0" applyFont="1" applyFill="1" applyBorder="1" applyAlignment="1">
      <alignment horizontal="center" vertical="center" wrapText="1"/>
    </xf>
    <xf numFmtId="0" fontId="24" fillId="7" borderId="1" xfId="0" applyFont="1" applyFill="1" applyBorder="1" applyAlignment="1" applyProtection="1">
      <alignment horizontal="left" vertical="center" wrapText="1"/>
      <protection locked="0"/>
    </xf>
    <xf numFmtId="14" fontId="24" fillId="7" borderId="1" xfId="0" applyNumberFormat="1" applyFont="1" applyFill="1" applyBorder="1" applyAlignment="1" applyProtection="1">
      <alignment horizontal="left" vertical="center" wrapText="1"/>
      <protection locked="0"/>
    </xf>
    <xf numFmtId="0" fontId="24" fillId="7" borderId="1" xfId="0" applyFont="1" applyFill="1" applyBorder="1" applyAlignment="1" applyProtection="1">
      <alignment vertical="center" wrapText="1"/>
      <protection locked="0"/>
    </xf>
    <xf numFmtId="0" fontId="32" fillId="2" borderId="0" xfId="0" applyFont="1" applyFill="1" applyAlignment="1">
      <alignment vertical="center" wrapText="1"/>
    </xf>
    <xf numFmtId="0" fontId="28" fillId="0" borderId="1" xfId="0" applyFont="1" applyBorder="1" applyAlignment="1">
      <alignment horizontal="left" vertical="center" wrapText="1"/>
    </xf>
    <xf numFmtId="0" fontId="56" fillId="2" borderId="2" xfId="0" applyFont="1" applyFill="1" applyBorder="1" applyAlignment="1">
      <alignment horizontal="center" vertical="center"/>
    </xf>
    <xf numFmtId="0" fontId="28" fillId="2" borderId="0" xfId="0" applyFont="1" applyFill="1" applyAlignment="1">
      <alignment horizontal="justify" vertical="center" wrapText="1"/>
    </xf>
    <xf numFmtId="0" fontId="62" fillId="7" borderId="1" xfId="0" applyFont="1" applyFill="1" applyBorder="1" applyAlignment="1" applyProtection="1">
      <alignment horizontal="center" vertical="center"/>
      <protection locked="0"/>
    </xf>
    <xf numFmtId="0" fontId="51" fillId="0" borderId="0" xfId="0" applyFont="1" applyAlignment="1">
      <alignment horizontal="left" vertical="center" wrapText="1"/>
    </xf>
    <xf numFmtId="0" fontId="56" fillId="2" borderId="2" xfId="0" applyFont="1" applyFill="1" applyBorder="1" applyAlignment="1">
      <alignment horizontal="center" vertical="center" wrapText="1"/>
    </xf>
    <xf numFmtId="0" fontId="28" fillId="2" borderId="1" xfId="0" applyFont="1" applyFill="1" applyBorder="1" applyAlignment="1">
      <alignment horizontal="right" vertical="center" wrapText="1"/>
    </xf>
    <xf numFmtId="0" fontId="47" fillId="2" borderId="1" xfId="0" applyFont="1" applyFill="1" applyBorder="1" applyAlignment="1">
      <alignment vertical="center" wrapText="1"/>
    </xf>
    <xf numFmtId="0" fontId="28" fillId="0" borderId="2" xfId="0" applyFont="1" applyBorder="1" applyAlignment="1">
      <alignment horizontal="left" vertical="center" wrapText="1"/>
    </xf>
    <xf numFmtId="0" fontId="62" fillId="7" borderId="1" xfId="0" applyFont="1" applyFill="1" applyBorder="1" applyProtection="1">
      <protection locked="0"/>
    </xf>
    <xf numFmtId="0" fontId="62" fillId="7" borderId="5" xfId="0" applyFont="1" applyFill="1" applyBorder="1" applyAlignment="1" applyProtection="1">
      <alignment horizontal="center" vertical="center"/>
      <protection locked="0"/>
    </xf>
    <xf numFmtId="0" fontId="24" fillId="7" borderId="1" xfId="0" applyFont="1" applyFill="1" applyBorder="1" applyAlignment="1" applyProtection="1">
      <alignment horizontal="center" vertical="center" wrapText="1"/>
      <protection locked="0"/>
    </xf>
    <xf numFmtId="0" fontId="24" fillId="7" borderId="1" xfId="0" applyFont="1" applyFill="1" applyBorder="1" applyAlignment="1" applyProtection="1">
      <alignment horizontal="left" vertical="top"/>
      <protection locked="0"/>
    </xf>
    <xf numFmtId="0" fontId="31" fillId="7" borderId="1" xfId="0" applyFont="1" applyFill="1" applyBorder="1" applyProtection="1">
      <protection locked="0"/>
    </xf>
    <xf numFmtId="0" fontId="28" fillId="2" borderId="0" xfId="0" applyFont="1" applyFill="1" applyAlignment="1">
      <alignment horizontal="left" vertical="center" wrapText="1"/>
    </xf>
    <xf numFmtId="2" fontId="31" fillId="7" borderId="1" xfId="0" applyNumberFormat="1" applyFont="1" applyFill="1" applyBorder="1" applyAlignment="1" applyProtection="1">
      <alignment horizontal="left" vertical="top" wrapText="1"/>
      <protection locked="0"/>
    </xf>
    <xf numFmtId="0" fontId="35" fillId="7" borderId="3" xfId="0" applyFont="1" applyFill="1" applyBorder="1" applyAlignment="1" applyProtection="1">
      <alignment horizontal="center" vertical="center"/>
      <protection locked="0"/>
    </xf>
    <xf numFmtId="0" fontId="35" fillId="7" borderId="5" xfId="0" applyFont="1" applyFill="1" applyBorder="1" applyAlignment="1" applyProtection="1">
      <alignment horizontal="center" vertical="center"/>
      <protection locked="0"/>
    </xf>
    <xf numFmtId="0" fontId="35" fillId="2" borderId="1" xfId="0" applyFont="1" applyFill="1" applyBorder="1" applyAlignment="1" applyProtection="1">
      <alignment horizontal="center" vertical="center"/>
      <protection locked="0"/>
    </xf>
    <xf numFmtId="0" fontId="65" fillId="2" borderId="17" xfId="0" applyFont="1" applyFill="1" applyBorder="1" applyAlignment="1" applyProtection="1">
      <alignment horizontal="center" vertical="center"/>
      <protection locked="0"/>
    </xf>
    <xf numFmtId="0" fontId="65" fillId="2" borderId="18" xfId="0" applyFont="1" applyFill="1" applyBorder="1" applyAlignment="1" applyProtection="1">
      <alignment horizontal="center" vertical="center"/>
      <protection locked="0"/>
    </xf>
    <xf numFmtId="0" fontId="47" fillId="2" borderId="1" xfId="0" applyFont="1" applyFill="1" applyBorder="1" applyAlignment="1">
      <alignment vertical="center" textRotation="90" wrapText="1"/>
    </xf>
    <xf numFmtId="0" fontId="47" fillId="2" borderId="1" xfId="0" applyFont="1" applyFill="1" applyBorder="1" applyAlignment="1">
      <alignment horizontal="center" vertical="center" textRotation="90" wrapText="1"/>
    </xf>
    <xf numFmtId="0" fontId="31" fillId="2" borderId="1" xfId="0" applyFont="1" applyFill="1" applyBorder="1" applyAlignment="1" applyProtection="1">
      <alignment horizontal="left" vertical="top" wrapText="1"/>
      <protection locked="0"/>
    </xf>
    <xf numFmtId="0" fontId="31" fillId="2" borderId="1" xfId="0" applyFont="1" applyFill="1" applyBorder="1" applyAlignment="1" applyProtection="1">
      <alignment vertical="top" wrapText="1"/>
      <protection locked="0"/>
    </xf>
    <xf numFmtId="14" fontId="31" fillId="2" borderId="1" xfId="0" applyNumberFormat="1" applyFont="1" applyFill="1" applyBorder="1" applyAlignment="1" applyProtection="1">
      <alignment vertical="top" wrapText="1"/>
      <protection locked="0"/>
    </xf>
    <xf numFmtId="0" fontId="44" fillId="2" borderId="0" xfId="0" applyFont="1" applyFill="1" applyAlignment="1">
      <alignment horizontal="left" vertical="center" wrapText="1"/>
    </xf>
    <xf numFmtId="0" fontId="24" fillId="2" borderId="1" xfId="0" applyFont="1" applyFill="1" applyBorder="1" applyAlignment="1" applyProtection="1">
      <alignment horizontal="left" vertical="top" wrapText="1"/>
      <protection locked="0"/>
    </xf>
    <xf numFmtId="14" fontId="31" fillId="7" borderId="1" xfId="0" applyNumberFormat="1" applyFont="1" applyFill="1" applyBorder="1" applyAlignment="1" applyProtection="1">
      <alignment vertical="center" wrapText="1"/>
      <protection locked="0"/>
    </xf>
    <xf numFmtId="0" fontId="31" fillId="7" borderId="1" xfId="0" applyFont="1" applyFill="1" applyBorder="1" applyAlignment="1" applyProtection="1">
      <alignment horizontal="left" vertical="top"/>
      <protection locked="0"/>
    </xf>
    <xf numFmtId="0" fontId="44" fillId="0" borderId="0" xfId="0" applyFont="1"/>
    <xf numFmtId="0" fontId="28" fillId="0" borderId="0" xfId="0" applyFont="1" applyAlignment="1">
      <alignment horizontal="right" vertical="center" wrapText="1"/>
    </xf>
    <xf numFmtId="0" fontId="62" fillId="0" borderId="1" xfId="0" applyFont="1" applyBorder="1" applyAlignment="1" applyProtection="1">
      <alignment horizontal="center" vertical="center"/>
      <protection locked="0"/>
    </xf>
    <xf numFmtId="0" fontId="49" fillId="0" borderId="0" xfId="0" applyFont="1"/>
    <xf numFmtId="0" fontId="1" fillId="0" borderId="0" xfId="0" applyFont="1"/>
    <xf numFmtId="0" fontId="1" fillId="0" borderId="0" xfId="0" applyFont="1" applyAlignment="1">
      <alignment horizontal="right" vertical="center" wrapText="1"/>
    </xf>
    <xf numFmtId="0" fontId="35" fillId="0" borderId="1" xfId="0" applyFont="1" applyBorder="1" applyAlignment="1" applyProtection="1">
      <alignment horizontal="center" vertical="center"/>
      <protection locked="0"/>
    </xf>
    <xf numFmtId="0" fontId="28" fillId="2" borderId="0" xfId="0" applyFont="1" applyFill="1" applyAlignment="1">
      <alignment horizontal="left" vertical="center" wrapText="1" indent="2"/>
    </xf>
    <xf numFmtId="0" fontId="28" fillId="0" borderId="0" xfId="0" applyFont="1" applyAlignment="1">
      <alignment horizontal="left" wrapText="1"/>
    </xf>
    <xf numFmtId="0" fontId="24" fillId="7" borderId="1" xfId="0" applyFont="1" applyFill="1" applyBorder="1" applyAlignment="1" applyProtection="1">
      <alignment horizontal="left" vertical="top" wrapText="1"/>
      <protection locked="0"/>
    </xf>
    <xf numFmtId="0" fontId="24" fillId="7" borderId="1" xfId="0" applyFont="1" applyFill="1" applyBorder="1" applyAlignment="1" applyProtection="1">
      <alignment horizontal="left" vertical="top"/>
      <protection locked="0"/>
    </xf>
    <xf numFmtId="0" fontId="28" fillId="2" borderId="0" xfId="0" applyFont="1" applyFill="1" applyAlignment="1">
      <alignment horizontal="left" wrapText="1"/>
    </xf>
    <xf numFmtId="0" fontId="58" fillId="2" borderId="13" xfId="0" applyFont="1" applyFill="1" applyBorder="1" applyAlignment="1">
      <alignment horizontal="center"/>
    </xf>
    <xf numFmtId="0" fontId="58" fillId="2" borderId="0" xfId="0" applyFont="1" applyFill="1" applyAlignment="1">
      <alignment horizontal="center"/>
    </xf>
    <xf numFmtId="0" fontId="28" fillId="0" borderId="11" xfId="0" applyFont="1" applyBorder="1" applyAlignment="1">
      <alignment horizontal="left" vertical="center" wrapText="1"/>
    </xf>
    <xf numFmtId="0" fontId="32" fillId="2" borderId="1" xfId="0" applyFont="1" applyFill="1" applyBorder="1" applyAlignment="1">
      <alignment horizontal="left" vertical="center" wrapText="1" indent="1"/>
    </xf>
    <xf numFmtId="0" fontId="51" fillId="2" borderId="3" xfId="0" applyFont="1" applyFill="1" applyBorder="1" applyAlignment="1">
      <alignment horizontal="left" vertical="center" wrapText="1"/>
    </xf>
    <xf numFmtId="0" fontId="51" fillId="2" borderId="4" xfId="0" applyFont="1" applyFill="1" applyBorder="1" applyAlignment="1">
      <alignment horizontal="left" vertical="center" wrapText="1"/>
    </xf>
    <xf numFmtId="0" fontId="51" fillId="2" borderId="5" xfId="0" applyFont="1" applyFill="1" applyBorder="1" applyAlignment="1">
      <alignment horizontal="left" vertical="center" wrapText="1"/>
    </xf>
    <xf numFmtId="0" fontId="51" fillId="0" borderId="3" xfId="0" applyFont="1" applyBorder="1" applyAlignment="1">
      <alignment horizontal="left" vertical="center" wrapText="1"/>
    </xf>
    <xf numFmtId="0" fontId="51" fillId="0" borderId="4" xfId="0" applyFont="1" applyBorder="1" applyAlignment="1">
      <alignment horizontal="left" vertical="center" wrapText="1"/>
    </xf>
    <xf numFmtId="0" fontId="51" fillId="0" borderId="5" xfId="0" applyFont="1" applyBorder="1" applyAlignment="1">
      <alignment horizontal="left" vertical="center" wrapText="1"/>
    </xf>
    <xf numFmtId="0" fontId="3" fillId="2" borderId="1" xfId="0" applyFont="1" applyFill="1" applyBorder="1" applyAlignment="1">
      <alignment horizontal="center" vertical="center" wrapText="1"/>
    </xf>
    <xf numFmtId="0" fontId="31" fillId="7" borderId="1" xfId="0" applyFont="1" applyFill="1" applyBorder="1" applyAlignment="1" applyProtection="1">
      <alignment horizontal="left" vertical="top" wrapText="1"/>
      <protection locked="0"/>
    </xf>
    <xf numFmtId="0" fontId="3" fillId="2" borderId="0" xfId="0" applyFont="1" applyFill="1" applyAlignment="1">
      <alignment horizontal="left"/>
    </xf>
    <xf numFmtId="0" fontId="9" fillId="2" borderId="0" xfId="0" applyFont="1" applyFill="1" applyAlignment="1">
      <alignment horizontal="center" vertical="center"/>
    </xf>
    <xf numFmtId="14" fontId="31" fillId="7" borderId="1" xfId="0" applyNumberFormat="1" applyFont="1" applyFill="1" applyBorder="1" applyAlignment="1" applyProtection="1">
      <alignment horizontal="left"/>
      <protection locked="0"/>
    </xf>
    <xf numFmtId="0" fontId="31" fillId="7" borderId="1" xfId="0" applyFont="1" applyFill="1" applyBorder="1" applyAlignment="1" applyProtection="1">
      <alignment horizontal="left"/>
      <protection locked="0"/>
    </xf>
    <xf numFmtId="14" fontId="31" fillId="7" borderId="1" xfId="0" applyNumberFormat="1" applyFont="1" applyFill="1" applyBorder="1" applyAlignment="1" applyProtection="1">
      <alignment horizontal="left" vertical="center" wrapText="1"/>
      <protection locked="0"/>
    </xf>
    <xf numFmtId="0" fontId="31" fillId="7" borderId="1" xfId="0" applyFont="1" applyFill="1" applyBorder="1" applyAlignment="1" applyProtection="1">
      <alignment horizontal="left" vertical="center" wrapText="1"/>
      <protection locked="0"/>
    </xf>
    <xf numFmtId="0" fontId="15" fillId="5" borderId="16" xfId="0" applyFont="1" applyFill="1" applyBorder="1" applyAlignment="1">
      <alignment horizontal="center" vertical="center" wrapText="1"/>
    </xf>
    <xf numFmtId="0" fontId="15" fillId="5" borderId="0" xfId="0" applyFont="1" applyFill="1" applyAlignment="1">
      <alignment horizontal="center" vertical="center" wrapText="1"/>
    </xf>
    <xf numFmtId="0" fontId="16" fillId="2" borderId="0" xfId="0" applyFont="1" applyFill="1" applyAlignment="1">
      <alignment horizontal="left" vertical="center"/>
    </xf>
    <xf numFmtId="0" fontId="1" fillId="2" borderId="15" xfId="0" applyFont="1" applyFill="1" applyBorder="1" applyAlignment="1">
      <alignment horizontal="center"/>
    </xf>
    <xf numFmtId="0" fontId="1" fillId="2" borderId="9" xfId="0" applyFont="1" applyFill="1" applyBorder="1" applyAlignment="1">
      <alignment horizontal="center"/>
    </xf>
    <xf numFmtId="0" fontId="31" fillId="7" borderId="3" xfId="0" applyFont="1" applyFill="1" applyBorder="1" applyAlignment="1" applyProtection="1">
      <alignment horizontal="left" vertical="top" wrapText="1"/>
      <protection locked="0"/>
    </xf>
    <xf numFmtId="0" fontId="31" fillId="7" borderId="5" xfId="0" applyFont="1" applyFill="1" applyBorder="1" applyAlignment="1" applyProtection="1">
      <alignment horizontal="left" vertical="top" wrapText="1"/>
      <protection locked="0"/>
    </xf>
    <xf numFmtId="0" fontId="4"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9" fillId="2" borderId="11" xfId="0" applyFont="1" applyFill="1" applyBorder="1" applyAlignment="1">
      <alignment horizontal="left" vertical="center" wrapText="1"/>
    </xf>
    <xf numFmtId="0" fontId="57" fillId="0" borderId="0" xfId="0" applyFont="1" applyAlignment="1">
      <alignment horizontal="left" vertical="center" wrapText="1"/>
    </xf>
    <xf numFmtId="0" fontId="28" fillId="2" borderId="0" xfId="0" applyFont="1" applyFill="1" applyAlignment="1">
      <alignment horizontal="left" vertical="center" wrapText="1"/>
    </xf>
    <xf numFmtId="0" fontId="0" fillId="2" borderId="13" xfId="0" applyFill="1" applyBorder="1" applyAlignment="1">
      <alignment horizontal="center"/>
    </xf>
    <xf numFmtId="0" fontId="0" fillId="2" borderId="0" xfId="0" applyFill="1" applyAlignment="1">
      <alignment horizontal="center"/>
    </xf>
    <xf numFmtId="0" fontId="1" fillId="2" borderId="0" xfId="0" applyFont="1" applyFill="1" applyAlignment="1">
      <alignment horizontal="center" vertical="center"/>
    </xf>
    <xf numFmtId="0" fontId="1" fillId="2" borderId="15" xfId="0" applyFont="1" applyFill="1" applyBorder="1" applyAlignment="1">
      <alignment horizontal="left" vertical="center" wrapText="1"/>
    </xf>
    <xf numFmtId="0" fontId="7" fillId="3" borderId="0" xfId="0" applyFont="1" applyFill="1" applyAlignment="1">
      <alignment horizontal="left"/>
    </xf>
    <xf numFmtId="0" fontId="7" fillId="3" borderId="14" xfId="0" applyFont="1" applyFill="1" applyBorder="1" applyAlignment="1">
      <alignment horizontal="left"/>
    </xf>
    <xf numFmtId="0" fontId="36" fillId="3" borderId="13" xfId="0" applyFont="1" applyFill="1" applyBorder="1" applyAlignment="1">
      <alignment horizontal="left"/>
    </xf>
    <xf numFmtId="0" fontId="36" fillId="3" borderId="0" xfId="0" applyFont="1" applyFill="1" applyAlignment="1">
      <alignment horizontal="left"/>
    </xf>
    <xf numFmtId="0" fontId="15" fillId="6" borderId="16" xfId="0" applyFont="1" applyFill="1" applyBorder="1" applyAlignment="1">
      <alignment horizontal="left" vertical="center" wrapText="1"/>
    </xf>
    <xf numFmtId="0" fontId="15" fillId="6" borderId="0" xfId="0" applyFont="1" applyFill="1" applyAlignment="1">
      <alignment horizontal="left" vertical="center" wrapText="1"/>
    </xf>
    <xf numFmtId="0" fontId="31" fillId="7" borderId="4" xfId="0" applyFont="1" applyFill="1" applyBorder="1" applyAlignment="1" applyProtection="1">
      <alignment horizontal="left" vertical="top" wrapText="1"/>
      <protection locked="0"/>
    </xf>
    <xf numFmtId="0" fontId="2" fillId="2" borderId="0" xfId="0" applyFont="1" applyFill="1" applyAlignment="1">
      <alignment horizontal="left" wrapText="1"/>
    </xf>
    <xf numFmtId="0" fontId="6" fillId="2" borderId="0" xfId="0" applyFont="1" applyFill="1" applyAlignment="1">
      <alignment horizontal="center"/>
    </xf>
    <xf numFmtId="0" fontId="6" fillId="2" borderId="15" xfId="0" applyFont="1" applyFill="1" applyBorder="1" applyAlignment="1">
      <alignment horizontal="left"/>
    </xf>
    <xf numFmtId="0" fontId="6" fillId="2" borderId="11" xfId="0" applyFont="1" applyFill="1" applyBorder="1" applyAlignment="1">
      <alignment horizontal="center"/>
    </xf>
    <xf numFmtId="0" fontId="6" fillId="2" borderId="0" xfId="0" applyFont="1" applyFill="1" applyAlignment="1">
      <alignment horizontal="left" wrapText="1"/>
    </xf>
    <xf numFmtId="0" fontId="6" fillId="2" borderId="14" xfId="0" applyFont="1" applyFill="1" applyBorder="1" applyAlignment="1">
      <alignment horizontal="left" wrapText="1"/>
    </xf>
    <xf numFmtId="0" fontId="31" fillId="7" borderId="3" xfId="0" applyFont="1" applyFill="1" applyBorder="1" applyAlignment="1" applyProtection="1">
      <alignment horizontal="right" vertical="top" wrapText="1"/>
      <protection locked="0"/>
    </xf>
    <xf numFmtId="0" fontId="31" fillId="7" borderId="4" xfId="0" applyFont="1" applyFill="1" applyBorder="1" applyAlignment="1" applyProtection="1">
      <alignment horizontal="right" vertical="top" wrapText="1"/>
      <protection locked="0"/>
    </xf>
    <xf numFmtId="0" fontId="31" fillId="7" borderId="5" xfId="0" applyFont="1" applyFill="1" applyBorder="1" applyAlignment="1" applyProtection="1">
      <alignment horizontal="right" vertical="top" wrapText="1"/>
      <protection locked="0"/>
    </xf>
    <xf numFmtId="0" fontId="6" fillId="7" borderId="3" xfId="0" applyFont="1" applyFill="1" applyBorder="1" applyAlignment="1" applyProtection="1">
      <alignment horizontal="left" wrapText="1"/>
      <protection locked="0"/>
    </xf>
    <xf numFmtId="0" fontId="6" fillId="7" borderId="4" xfId="0" applyFont="1" applyFill="1" applyBorder="1" applyAlignment="1" applyProtection="1">
      <alignment horizontal="left" wrapText="1"/>
      <protection locked="0"/>
    </xf>
    <xf numFmtId="0" fontId="6" fillId="7" borderId="5" xfId="0" applyFont="1" applyFill="1" applyBorder="1" applyAlignment="1" applyProtection="1">
      <alignment horizontal="left" wrapText="1"/>
      <protection locked="0"/>
    </xf>
    <xf numFmtId="0" fontId="6" fillId="2" borderId="0" xfId="0" applyFont="1" applyFill="1" applyAlignment="1">
      <alignment horizontal="left" vertical="center" wrapText="1"/>
    </xf>
    <xf numFmtId="0" fontId="39" fillId="0" borderId="0" xfId="0" applyFont="1"/>
    <xf numFmtId="0" fontId="37" fillId="2" borderId="0" xfId="0" applyFont="1" applyFill="1" applyAlignment="1">
      <alignment horizontal="left" vertical="center" wrapText="1"/>
    </xf>
    <xf numFmtId="0" fontId="11" fillId="2" borderId="0" xfId="0" applyFont="1" applyFill="1" applyAlignment="1">
      <alignment horizontal="left" vertical="center"/>
    </xf>
    <xf numFmtId="0" fontId="12" fillId="2" borderId="0" xfId="0" applyFont="1" applyFill="1" applyAlignment="1">
      <alignment horizontal="left" vertical="center"/>
    </xf>
    <xf numFmtId="0" fontId="2" fillId="2" borderId="11" xfId="0" applyFont="1" applyFill="1" applyBorder="1" applyAlignment="1" applyProtection="1">
      <alignment horizontal="justify" vertical="center" wrapText="1" readingOrder="1"/>
      <protection locked="0"/>
    </xf>
    <xf numFmtId="0" fontId="11" fillId="2" borderId="0" xfId="0" applyFont="1" applyFill="1" applyAlignment="1">
      <alignment horizontal="center" vertical="center" wrapText="1"/>
    </xf>
    <xf numFmtId="0" fontId="14" fillId="6" borderId="16" xfId="0" applyFont="1" applyFill="1" applyBorder="1" applyAlignment="1">
      <alignment horizontal="center" vertical="center" wrapText="1"/>
    </xf>
    <xf numFmtId="0" fontId="14" fillId="6" borderId="0" xfId="0" applyFont="1" applyFill="1" applyAlignment="1">
      <alignment horizontal="center" vertical="center" wrapTex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left" vertical="center" wrapText="1"/>
    </xf>
    <xf numFmtId="0" fontId="47" fillId="2" borderId="0" xfId="0" applyFont="1" applyFill="1" applyAlignment="1">
      <alignment horizontal="left" vertical="top" wrapText="1"/>
    </xf>
    <xf numFmtId="0" fontId="28" fillId="2" borderId="3"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31" fillId="7" borderId="3" xfId="0" applyFont="1" applyFill="1" applyBorder="1" applyAlignment="1" applyProtection="1">
      <alignment horizontal="center" vertical="top" wrapText="1"/>
      <protection locked="0"/>
    </xf>
    <xf numFmtId="0" fontId="31" fillId="7" borderId="4" xfId="0" applyFont="1" applyFill="1" applyBorder="1" applyAlignment="1" applyProtection="1">
      <alignment horizontal="center" vertical="top" wrapText="1"/>
      <protection locked="0"/>
    </xf>
    <xf numFmtId="0" fontId="16" fillId="2" borderId="0" xfId="0" applyFont="1" applyFill="1" applyAlignment="1">
      <alignment horizontal="left" vertical="center" wrapText="1"/>
    </xf>
    <xf numFmtId="0" fontId="3" fillId="2" borderId="0" xfId="0" applyFont="1" applyFill="1" applyAlignment="1">
      <alignment horizontal="left" wrapText="1"/>
    </xf>
    <xf numFmtId="0" fontId="1" fillId="2" borderId="0" xfId="0" applyFont="1" applyFill="1" applyAlignment="1">
      <alignment horizontal="left" vertical="top" wrapText="1"/>
    </xf>
    <xf numFmtId="0" fontId="3" fillId="0" borderId="1"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2" fillId="2" borderId="0" xfId="0" applyFont="1" applyFill="1" applyAlignment="1">
      <alignment wrapText="1"/>
    </xf>
    <xf numFmtId="0" fontId="28" fillId="2" borderId="0" xfId="0" applyFont="1" applyFill="1" applyAlignment="1">
      <alignment horizontal="left" vertical="top"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0" xfId="0" applyFont="1" applyFill="1" applyAlignment="1">
      <alignment horizontal="center" vertical="center" wrapText="1"/>
    </xf>
    <xf numFmtId="0" fontId="1" fillId="2" borderId="0" xfId="0" applyFont="1" applyFill="1" applyAlignment="1">
      <alignment horizontal="center"/>
    </xf>
    <xf numFmtId="0" fontId="35" fillId="7" borderId="3" xfId="0" applyFont="1" applyFill="1" applyBorder="1" applyAlignment="1" applyProtection="1">
      <alignment horizontal="center" vertical="center" wrapText="1"/>
      <protection locked="0"/>
    </xf>
    <xf numFmtId="0" fontId="35" fillId="7" borderId="4" xfId="0" applyFont="1" applyFill="1" applyBorder="1" applyAlignment="1" applyProtection="1">
      <alignment horizontal="center" vertical="center" wrapText="1"/>
      <protection locked="0"/>
    </xf>
    <xf numFmtId="0" fontId="35" fillId="7" borderId="5" xfId="0" applyFont="1" applyFill="1" applyBorder="1" applyAlignment="1" applyProtection="1">
      <alignment horizontal="center" vertical="center" wrapText="1"/>
      <protection locked="0"/>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4" fillId="7" borderId="3" xfId="0" applyFont="1" applyFill="1" applyBorder="1" applyAlignment="1" applyProtection="1">
      <alignment horizontal="left" vertical="top" wrapText="1"/>
      <protection locked="0"/>
    </xf>
    <xf numFmtId="0" fontId="24" fillId="7" borderId="4" xfId="0" applyFont="1" applyFill="1" applyBorder="1" applyAlignment="1" applyProtection="1">
      <alignment horizontal="left" vertical="top" wrapText="1"/>
      <protection locked="0"/>
    </xf>
    <xf numFmtId="0" fontId="24" fillId="7" borderId="5" xfId="0" applyFont="1" applyFill="1" applyBorder="1" applyAlignment="1" applyProtection="1">
      <alignment horizontal="left" vertical="top" wrapText="1"/>
      <protection locked="0"/>
    </xf>
    <xf numFmtId="0" fontId="28" fillId="2" borderId="3" xfId="0" applyFont="1" applyFill="1" applyBorder="1" applyAlignment="1">
      <alignment horizontal="left" vertical="center" wrapText="1"/>
    </xf>
    <xf numFmtId="0" fontId="28" fillId="2" borderId="4"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51" fillId="2" borderId="1" xfId="0" applyFont="1" applyFill="1" applyBorder="1" applyAlignment="1">
      <alignment horizontal="left" vertical="center" wrapText="1"/>
    </xf>
    <xf numFmtId="0" fontId="31" fillId="7" borderId="1" xfId="0" applyFont="1" applyFill="1" applyBorder="1" applyAlignment="1" applyProtection="1">
      <alignment horizontal="right" vertical="top" wrapText="1"/>
      <protection locked="0"/>
    </xf>
    <xf numFmtId="0" fontId="1" fillId="2" borderId="1" xfId="0" applyFont="1" applyFill="1" applyBorder="1" applyAlignment="1">
      <alignment horizontal="left" wrapText="1"/>
    </xf>
    <xf numFmtId="14" fontId="31" fillId="7" borderId="1" xfId="0" applyNumberFormat="1" applyFont="1" applyFill="1" applyBorder="1" applyAlignment="1" applyProtection="1">
      <alignment horizontal="left" vertical="top" wrapText="1"/>
      <protection locked="0"/>
    </xf>
    <xf numFmtId="0" fontId="1" fillId="2" borderId="1"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8" fillId="2" borderId="11" xfId="0" applyFont="1" applyFill="1" applyBorder="1" applyAlignment="1">
      <alignment horizontal="left" vertical="center" wrapText="1"/>
    </xf>
    <xf numFmtId="0" fontId="51" fillId="2" borderId="0" xfId="0" applyFont="1" applyFill="1" applyAlignment="1">
      <alignment horizontal="left" vertical="center" wrapText="1"/>
    </xf>
    <xf numFmtId="0" fontId="1" fillId="2" borderId="0" xfId="0" applyFont="1" applyFill="1" applyAlignment="1">
      <alignment horizontal="left" vertical="center" wrapText="1"/>
    </xf>
    <xf numFmtId="0" fontId="64" fillId="6" borderId="16" xfId="0" applyFont="1" applyFill="1" applyBorder="1" applyAlignment="1">
      <alignment horizontal="center" vertical="center" wrapText="1"/>
    </xf>
    <xf numFmtId="0" fontId="64" fillId="6" borderId="0" xfId="0" applyFont="1" applyFill="1" applyAlignment="1">
      <alignment horizontal="center" vertical="center" wrapText="1"/>
    </xf>
    <xf numFmtId="0" fontId="1" fillId="2" borderId="0" xfId="0" applyFont="1" applyFill="1" applyAlignment="1">
      <alignment horizontal="left" vertical="center"/>
    </xf>
    <xf numFmtId="0" fontId="32" fillId="2" borderId="1" xfId="0" applyFont="1" applyFill="1" applyBorder="1" applyAlignment="1">
      <alignment horizontal="left" vertical="center" wrapText="1"/>
    </xf>
    <xf numFmtId="0" fontId="31" fillId="7" borderId="3" xfId="0" applyFont="1" applyFill="1" applyBorder="1" applyAlignment="1" applyProtection="1">
      <alignment horizontal="left" vertical="center"/>
      <protection locked="0"/>
    </xf>
    <xf numFmtId="0" fontId="31" fillId="7" borderId="4" xfId="0" applyFont="1" applyFill="1" applyBorder="1" applyAlignment="1" applyProtection="1">
      <alignment horizontal="left" vertical="center"/>
      <protection locked="0"/>
    </xf>
    <xf numFmtId="0" fontId="31" fillId="7" borderId="5" xfId="0" applyFont="1" applyFill="1" applyBorder="1" applyAlignment="1" applyProtection="1">
      <alignment horizontal="left" vertical="center"/>
      <protection locked="0"/>
    </xf>
    <xf numFmtId="0" fontId="58" fillId="0" borderId="1" xfId="0" applyFont="1" applyBorder="1" applyAlignment="1">
      <alignment horizontal="left" vertical="center" wrapText="1"/>
    </xf>
    <xf numFmtId="0" fontId="35" fillId="7" borderId="3" xfId="0" applyFont="1" applyFill="1" applyBorder="1" applyAlignment="1" applyProtection="1">
      <alignment horizontal="center" vertical="center"/>
      <protection locked="0"/>
    </xf>
    <xf numFmtId="0" fontId="35" fillId="7" borderId="5" xfId="0" applyFont="1" applyFill="1" applyBorder="1" applyAlignment="1" applyProtection="1">
      <alignment horizontal="center" vertical="center"/>
      <protection locked="0"/>
    </xf>
    <xf numFmtId="0" fontId="35" fillId="7" borderId="4" xfId="0" applyFont="1" applyFill="1" applyBorder="1" applyAlignment="1" applyProtection="1">
      <alignment horizontal="center" vertical="center"/>
      <protection locked="0"/>
    </xf>
    <xf numFmtId="0" fontId="35" fillId="7" borderId="10" xfId="0" applyFont="1" applyFill="1" applyBorder="1" applyAlignment="1" applyProtection="1">
      <alignment horizontal="center" vertical="center"/>
      <protection locked="0"/>
    </xf>
    <xf numFmtId="0" fontId="35" fillId="7" borderId="11" xfId="0" applyFont="1" applyFill="1" applyBorder="1" applyAlignment="1" applyProtection="1">
      <alignment horizontal="center" vertical="center"/>
      <protection locked="0"/>
    </xf>
    <xf numFmtId="0" fontId="35" fillId="7" borderId="12" xfId="0" applyFont="1" applyFill="1" applyBorder="1" applyAlignment="1" applyProtection="1">
      <alignment horizontal="center" vertical="center"/>
      <protection locked="0"/>
    </xf>
    <xf numFmtId="0" fontId="28" fillId="2" borderId="1" xfId="0" applyFont="1" applyFill="1" applyBorder="1" applyAlignment="1">
      <alignment vertical="center" wrapText="1"/>
    </xf>
    <xf numFmtId="0" fontId="1" fillId="2" borderId="1" xfId="0" applyFont="1" applyFill="1" applyBorder="1" applyAlignment="1">
      <alignment vertical="center" wrapText="1"/>
    </xf>
    <xf numFmtId="0" fontId="28" fillId="0" borderId="1" xfId="0" applyFont="1" applyBorder="1" applyAlignment="1">
      <alignment horizontal="center"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28" fillId="2" borderId="0" xfId="0" applyFont="1" applyFill="1" applyAlignment="1">
      <alignment horizontal="left" vertical="center"/>
    </xf>
    <xf numFmtId="0" fontId="47" fillId="2" borderId="0" xfId="0" applyFont="1" applyFill="1" applyAlignment="1">
      <alignment horizontal="left" vertical="center" wrapText="1"/>
    </xf>
    <xf numFmtId="0" fontId="47" fillId="2" borderId="0" xfId="0" applyFont="1" applyFill="1" applyAlignment="1">
      <alignment horizontal="left" vertical="center"/>
    </xf>
    <xf numFmtId="0" fontId="47" fillId="2" borderId="1" xfId="0" applyFont="1" applyFill="1" applyBorder="1" applyAlignment="1">
      <alignment horizontal="center" vertical="center" wrapText="1"/>
    </xf>
    <xf numFmtId="0" fontId="47" fillId="2" borderId="1" xfId="0" applyFont="1" applyFill="1" applyBorder="1" applyAlignment="1">
      <alignment horizontal="center" vertical="center" textRotation="90" wrapText="1"/>
    </xf>
    <xf numFmtId="0" fontId="47" fillId="2" borderId="1" xfId="0" applyFont="1" applyFill="1" applyBorder="1" applyAlignment="1">
      <alignment vertical="center" textRotation="90" wrapText="1"/>
    </xf>
    <xf numFmtId="0" fontId="62" fillId="7" borderId="1" xfId="0" applyFont="1" applyFill="1" applyBorder="1" applyAlignment="1" applyProtection="1">
      <alignment horizontal="center" vertical="center"/>
      <protection locked="0"/>
    </xf>
    <xf numFmtId="0" fontId="24" fillId="7" borderId="3" xfId="0" applyFont="1" applyFill="1" applyBorder="1" applyAlignment="1" applyProtection="1">
      <alignment horizontal="left" vertical="center" wrapText="1"/>
      <protection locked="0"/>
    </xf>
    <xf numFmtId="0" fontId="24" fillId="7" borderId="4" xfId="0" applyFont="1" applyFill="1" applyBorder="1" applyAlignment="1" applyProtection="1">
      <alignment horizontal="left" vertical="center" wrapText="1"/>
      <protection locked="0"/>
    </xf>
    <xf numFmtId="0" fontId="24" fillId="7" borderId="5" xfId="0" applyFont="1" applyFill="1" applyBorder="1" applyAlignment="1" applyProtection="1">
      <alignment horizontal="left" vertical="center" wrapText="1"/>
      <protection locked="0"/>
    </xf>
    <xf numFmtId="0" fontId="62" fillId="7" borderId="3" xfId="0" applyFont="1" applyFill="1" applyBorder="1" applyAlignment="1" applyProtection="1">
      <alignment horizontal="center" vertical="center"/>
      <protection locked="0"/>
    </xf>
    <xf numFmtId="0" fontId="62" fillId="7" borderId="5" xfId="0" applyFont="1" applyFill="1" applyBorder="1" applyAlignment="1" applyProtection="1">
      <alignment horizontal="center" vertical="center"/>
      <protection locked="0"/>
    </xf>
    <xf numFmtId="0" fontId="62" fillId="0" borderId="3" xfId="0" applyFont="1" applyBorder="1" applyAlignment="1" applyProtection="1">
      <alignment horizontal="center" vertical="center"/>
      <protection locked="0"/>
    </xf>
    <xf numFmtId="0" fontId="62" fillId="0" borderId="5" xfId="0" applyFont="1" applyBorder="1" applyAlignment="1" applyProtection="1">
      <alignment horizontal="center" vertical="center"/>
      <protection locked="0"/>
    </xf>
    <xf numFmtId="0" fontId="28" fillId="0" borderId="1" xfId="0" applyFont="1" applyBorder="1" applyAlignment="1">
      <alignment horizontal="left" vertical="center" wrapText="1"/>
    </xf>
    <xf numFmtId="0" fontId="31" fillId="7" borderId="5" xfId="0" applyFont="1" applyFill="1" applyBorder="1" applyAlignment="1" applyProtection="1">
      <alignment horizontal="center" vertical="top" wrapText="1"/>
      <protection locked="0"/>
    </xf>
    <xf numFmtId="0" fontId="47" fillId="0" borderId="1" xfId="0" applyFont="1" applyBorder="1" applyAlignment="1">
      <alignment horizontal="center" vertical="center" wrapText="1"/>
    </xf>
    <xf numFmtId="0" fontId="28" fillId="2" borderId="14" xfId="0" applyFont="1" applyFill="1" applyBorder="1" applyAlignment="1">
      <alignment horizontal="left" vertical="center" wrapText="1"/>
    </xf>
    <xf numFmtId="0" fontId="28" fillId="2" borderId="0" xfId="0" applyFont="1" applyFill="1" applyAlignment="1">
      <alignment horizontal="left"/>
    </xf>
    <xf numFmtId="0" fontId="28" fillId="2" borderId="14" xfId="0" applyFont="1" applyFill="1" applyBorder="1" applyAlignment="1">
      <alignment horizontal="left"/>
    </xf>
    <xf numFmtId="0" fontId="24" fillId="7" borderId="1" xfId="0" applyFont="1" applyFill="1" applyBorder="1" applyAlignment="1" applyProtection="1">
      <alignment horizontal="center" vertical="center" wrapText="1"/>
      <protection locked="0"/>
    </xf>
    <xf numFmtId="0" fontId="28" fillId="0" borderId="0" xfId="0" applyFont="1" applyAlignment="1">
      <alignment horizontal="left" vertical="center" wrapText="1"/>
    </xf>
    <xf numFmtId="0" fontId="3" fillId="2" borderId="4" xfId="0" applyFont="1" applyFill="1" applyBorder="1" applyAlignment="1">
      <alignment horizontal="center" vertical="center" wrapText="1"/>
    </xf>
    <xf numFmtId="0" fontId="31" fillId="7"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textRotation="90" wrapText="1"/>
    </xf>
    <xf numFmtId="0" fontId="28" fillId="2" borderId="1"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62" fillId="0" borderId="5" xfId="0" applyFont="1" applyBorder="1" applyAlignment="1">
      <alignment horizontal="left" vertical="center" wrapText="1"/>
    </xf>
    <xf numFmtId="0" fontId="31" fillId="7" borderId="3" xfId="0" applyFont="1" applyFill="1" applyBorder="1" applyAlignment="1" applyProtection="1">
      <alignment horizontal="center"/>
      <protection locked="0"/>
    </xf>
    <xf numFmtId="0" fontId="31" fillId="7" borderId="4" xfId="0" applyFont="1" applyFill="1" applyBorder="1" applyAlignment="1" applyProtection="1">
      <alignment horizontal="center"/>
      <protection locked="0"/>
    </xf>
    <xf numFmtId="0" fontId="31" fillId="7" borderId="5" xfId="0" applyFont="1" applyFill="1" applyBorder="1" applyAlignment="1" applyProtection="1">
      <alignment horizontal="center"/>
      <protection locked="0"/>
    </xf>
    <xf numFmtId="0" fontId="47" fillId="0" borderId="11" xfId="0" applyFont="1" applyBorder="1" applyAlignment="1">
      <alignment horizontal="left" wrapText="1"/>
    </xf>
    <xf numFmtId="0" fontId="47" fillId="0" borderId="0" xfId="0" applyFont="1" applyAlignment="1">
      <alignment horizontal="left" wrapText="1"/>
    </xf>
    <xf numFmtId="0" fontId="47" fillId="0" borderId="0" xfId="0" applyFont="1" applyAlignment="1">
      <alignment horizontal="left" vertical="center" wrapText="1"/>
    </xf>
    <xf numFmtId="0" fontId="1" fillId="2" borderId="13" xfId="0" applyFont="1" applyFill="1" applyBorder="1" applyAlignment="1">
      <alignment horizontal="center"/>
    </xf>
    <xf numFmtId="0" fontId="28" fillId="2" borderId="3" xfId="0"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wrapText="1"/>
      <protection locked="0"/>
    </xf>
    <xf numFmtId="0" fontId="47" fillId="2" borderId="2" xfId="0" applyFont="1" applyFill="1" applyBorder="1" applyAlignment="1">
      <alignment horizontal="center" vertical="center" wrapText="1"/>
    </xf>
    <xf numFmtId="0" fontId="47" fillId="2" borderId="7" xfId="0" applyFont="1" applyFill="1" applyBorder="1" applyAlignment="1">
      <alignment horizontal="center" vertical="center" wrapText="1"/>
    </xf>
    <xf numFmtId="0" fontId="51" fillId="0" borderId="1"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2" borderId="14" xfId="0" applyFont="1" applyFill="1" applyBorder="1" applyAlignment="1">
      <alignment horizontal="left" vertical="center" wrapText="1"/>
    </xf>
    <xf numFmtId="0" fontId="2" fillId="2" borderId="0" xfId="0" applyFont="1" applyFill="1" applyAlignment="1">
      <alignment horizontal="left" vertical="center" wrapText="1"/>
    </xf>
    <xf numFmtId="0" fontId="28" fillId="0" borderId="0" xfId="0" applyFont="1" applyAlignment="1">
      <alignment horizontal="left" vertical="center"/>
    </xf>
    <xf numFmtId="0" fontId="56" fillId="0" borderId="0" xfId="0" applyFont="1" applyAlignment="1">
      <alignment horizontal="left"/>
    </xf>
    <xf numFmtId="0" fontId="28" fillId="2" borderId="3" xfId="0" applyFont="1" applyFill="1" applyBorder="1" applyAlignment="1">
      <alignment horizontal="center" vertical="center"/>
    </xf>
    <xf numFmtId="0" fontId="28" fillId="2" borderId="5" xfId="0" applyFont="1" applyFill="1" applyBorder="1" applyAlignment="1">
      <alignment horizontal="center" vertical="center"/>
    </xf>
    <xf numFmtId="0" fontId="24" fillId="2" borderId="3" xfId="0" applyFont="1" applyFill="1" applyBorder="1" applyAlignment="1" applyProtection="1">
      <alignment horizontal="left" vertical="top" wrapText="1"/>
      <protection locked="0"/>
    </xf>
    <xf numFmtId="0" fontId="24" fillId="2" borderId="5" xfId="0" applyFont="1" applyFill="1" applyBorder="1" applyAlignment="1" applyProtection="1">
      <alignment horizontal="left" vertical="top" wrapText="1"/>
      <protection locked="0"/>
    </xf>
    <xf numFmtId="0" fontId="24" fillId="2" borderId="4" xfId="0" applyFont="1" applyFill="1" applyBorder="1" applyAlignment="1" applyProtection="1">
      <alignment horizontal="left" vertical="top" wrapText="1"/>
      <protection locked="0"/>
    </xf>
    <xf numFmtId="0" fontId="28" fillId="2" borderId="10"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1" xfId="0" applyFont="1" applyFill="1" applyBorder="1" applyAlignment="1">
      <alignment horizontal="left" vertical="top"/>
    </xf>
    <xf numFmtId="0" fontId="28" fillId="2" borderId="2"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7"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28" fillId="2" borderId="11" xfId="0" applyFont="1" applyFill="1" applyBorder="1" applyAlignment="1">
      <alignment horizontal="left"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31" fillId="7" borderId="3" xfId="0" applyFont="1" applyFill="1" applyBorder="1" applyAlignment="1" applyProtection="1">
      <alignment horizontal="left" vertical="center" wrapText="1"/>
      <protection locked="0"/>
    </xf>
    <xf numFmtId="0" fontId="31" fillId="7" borderId="5" xfId="0" applyFont="1" applyFill="1" applyBorder="1" applyAlignment="1" applyProtection="1">
      <alignment horizontal="left" vertical="center" wrapText="1"/>
      <protection locked="0"/>
    </xf>
    <xf numFmtId="0" fontId="2" fillId="7" borderId="3" xfId="0" applyFont="1" applyFill="1" applyBorder="1" applyAlignment="1" applyProtection="1">
      <alignment horizontal="left" vertical="top" wrapText="1"/>
      <protection locked="0"/>
    </xf>
    <xf numFmtId="0" fontId="2" fillId="7" borderId="4" xfId="0" applyFont="1" applyFill="1" applyBorder="1" applyAlignment="1" applyProtection="1">
      <alignment horizontal="left" vertical="top" wrapText="1"/>
      <protection locked="0"/>
    </xf>
    <xf numFmtId="0" fontId="2" fillId="7" borderId="5" xfId="0" applyFont="1" applyFill="1" applyBorder="1" applyAlignment="1" applyProtection="1">
      <alignment horizontal="left" vertical="top" wrapText="1"/>
      <protection locked="0"/>
    </xf>
    <xf numFmtId="0" fontId="62" fillId="7" borderId="3" xfId="0" applyFont="1" applyFill="1" applyBorder="1" applyAlignment="1" applyProtection="1">
      <alignment horizontal="center" vertical="center" wrapText="1"/>
      <protection locked="0"/>
    </xf>
    <xf numFmtId="0" fontId="62" fillId="7" borderId="5" xfId="0" applyFont="1" applyFill="1" applyBorder="1" applyAlignment="1" applyProtection="1">
      <alignment horizontal="center" vertical="center" wrapText="1"/>
      <protection locked="0"/>
    </xf>
    <xf numFmtId="0" fontId="32" fillId="2" borderId="1"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32" fillId="2" borderId="3" xfId="0" applyFont="1" applyFill="1" applyBorder="1" applyAlignment="1">
      <alignment horizontal="center" vertical="center" wrapText="1"/>
    </xf>
    <xf numFmtId="0" fontId="52" fillId="2" borderId="11" xfId="0" applyFont="1" applyFill="1" applyBorder="1" applyAlignment="1">
      <alignment horizontal="left" vertical="center"/>
    </xf>
    <xf numFmtId="0" fontId="28" fillId="0" borderId="15" xfId="0" applyFont="1" applyBorder="1" applyAlignment="1">
      <alignment horizontal="left" vertical="center" wrapText="1"/>
    </xf>
    <xf numFmtId="0" fontId="47" fillId="2" borderId="3" xfId="0" applyFont="1" applyFill="1" applyBorder="1" applyAlignment="1">
      <alignment horizontal="center" vertical="center" wrapText="1"/>
    </xf>
    <xf numFmtId="0" fontId="47" fillId="2" borderId="4" xfId="0" applyFont="1" applyFill="1" applyBorder="1" applyAlignment="1">
      <alignment horizontal="center" vertical="center" wrapText="1"/>
    </xf>
    <xf numFmtId="0" fontId="47" fillId="2" borderId="5" xfId="0" applyFont="1" applyFill="1" applyBorder="1" applyAlignment="1">
      <alignment horizontal="center" vertical="center" wrapText="1"/>
    </xf>
    <xf numFmtId="0" fontId="31" fillId="7" borderId="3" xfId="0" applyFont="1" applyFill="1" applyBorder="1" applyAlignment="1" applyProtection="1">
      <alignment horizontal="center" vertical="center"/>
      <protection locked="0"/>
    </xf>
    <xf numFmtId="0" fontId="31" fillId="7" borderId="4" xfId="0" applyFont="1" applyFill="1" applyBorder="1" applyAlignment="1" applyProtection="1">
      <alignment horizontal="center" vertical="center"/>
      <protection locked="0"/>
    </xf>
    <xf numFmtId="0" fontId="31" fillId="7" borderId="5" xfId="0" applyFont="1" applyFill="1" applyBorder="1" applyAlignment="1" applyProtection="1">
      <alignment horizontal="center" vertical="center"/>
      <protection locked="0"/>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10"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8" xfId="0" applyFont="1" applyFill="1" applyBorder="1" applyAlignment="1">
      <alignment horizontal="center"/>
    </xf>
    <xf numFmtId="0" fontId="1" fillId="2" borderId="11" xfId="0" applyFont="1" applyFill="1" applyBorder="1" applyAlignment="1">
      <alignment horizontal="center" vertical="center"/>
    </xf>
    <xf numFmtId="0" fontId="1" fillId="2" borderId="11" xfId="0" applyFont="1" applyFill="1" applyBorder="1" applyAlignment="1">
      <alignment horizontal="left" vertical="center"/>
    </xf>
    <xf numFmtId="0" fontId="31" fillId="7" borderId="3" xfId="0" applyFont="1" applyFill="1" applyBorder="1" applyAlignment="1" applyProtection="1">
      <alignment horizontal="right" vertical="center"/>
      <protection locked="0"/>
    </xf>
    <xf numFmtId="0" fontId="31" fillId="7" borderId="4" xfId="0" applyFont="1" applyFill="1" applyBorder="1" applyAlignment="1" applyProtection="1">
      <alignment horizontal="right" vertical="center"/>
      <protection locked="0"/>
    </xf>
    <xf numFmtId="0" fontId="31" fillId="7" borderId="5" xfId="0" applyFont="1" applyFill="1" applyBorder="1" applyAlignment="1" applyProtection="1">
      <alignment horizontal="right" vertical="center"/>
      <protection locked="0"/>
    </xf>
    <xf numFmtId="0" fontId="35" fillId="7" borderId="1" xfId="0" applyFont="1" applyFill="1" applyBorder="1" applyAlignment="1" applyProtection="1">
      <alignment horizontal="center" vertical="center"/>
      <protection locked="0"/>
    </xf>
    <xf numFmtId="0" fontId="60" fillId="7" borderId="1" xfId="0" applyFont="1" applyFill="1" applyBorder="1" applyAlignment="1" applyProtection="1">
      <alignment horizontal="center" vertical="center"/>
      <protection locked="0"/>
    </xf>
    <xf numFmtId="0" fontId="5" fillId="2" borderId="11" xfId="0" applyFont="1" applyFill="1" applyBorder="1" applyAlignment="1">
      <alignment horizontal="center" vertical="center"/>
    </xf>
    <xf numFmtId="0" fontId="31" fillId="7" borderId="4" xfId="0" applyFont="1" applyFill="1" applyBorder="1" applyAlignment="1" applyProtection="1">
      <alignment horizontal="left" vertical="center" wrapText="1"/>
      <protection locked="0"/>
    </xf>
    <xf numFmtId="0" fontId="19" fillId="2" borderId="0" xfId="0" applyFont="1" applyFill="1" applyAlignment="1">
      <alignment horizontal="center" vertical="center"/>
    </xf>
    <xf numFmtId="0" fontId="0" fillId="2" borderId="0" xfId="0" applyFill="1" applyAlignment="1">
      <alignment horizontal="center" vertical="center"/>
    </xf>
    <xf numFmtId="0" fontId="31" fillId="7" borderId="1" xfId="0" applyFont="1" applyFill="1" applyBorder="1" applyAlignment="1" applyProtection="1">
      <alignment horizontal="left" vertical="center"/>
      <protection locked="0"/>
    </xf>
    <xf numFmtId="0" fontId="1" fillId="2" borderId="1" xfId="0" applyFont="1" applyFill="1" applyBorder="1" applyAlignment="1">
      <alignment horizontal="center"/>
    </xf>
    <xf numFmtId="0" fontId="2" fillId="2" borderId="11" xfId="0" applyFont="1" applyFill="1" applyBorder="1" applyAlignment="1">
      <alignment horizontal="left" vertical="center"/>
    </xf>
    <xf numFmtId="0" fontId="60" fillId="7" borderId="8" xfId="0" applyFont="1" applyFill="1" applyBorder="1" applyAlignment="1" applyProtection="1">
      <alignment horizontal="center" vertical="top" wrapText="1"/>
      <protection locked="0"/>
    </xf>
    <xf numFmtId="0" fontId="60" fillId="7" borderId="15" xfId="0" applyFont="1" applyFill="1" applyBorder="1" applyAlignment="1" applyProtection="1">
      <alignment horizontal="center" vertical="top" wrapText="1"/>
      <protection locked="0"/>
    </xf>
    <xf numFmtId="0" fontId="60" fillId="7" borderId="4" xfId="0" applyFont="1" applyFill="1" applyBorder="1" applyAlignment="1" applyProtection="1">
      <alignment horizontal="center" vertical="top" wrapText="1"/>
      <protection locked="0"/>
    </xf>
    <xf numFmtId="0" fontId="60" fillId="7" borderId="5" xfId="0" applyFont="1" applyFill="1" applyBorder="1" applyAlignment="1" applyProtection="1">
      <alignment horizontal="center" vertical="top" wrapText="1"/>
      <protection locked="0"/>
    </xf>
    <xf numFmtId="0" fontId="31" fillId="7" borderId="3" xfId="0" applyFont="1" applyFill="1" applyBorder="1" applyAlignment="1" applyProtection="1">
      <alignment horizontal="left"/>
      <protection locked="0"/>
    </xf>
    <xf numFmtId="0" fontId="31" fillId="7" borderId="5" xfId="0" applyFont="1" applyFill="1" applyBorder="1" applyAlignment="1" applyProtection="1">
      <alignment horizontal="left"/>
      <protection locked="0"/>
    </xf>
    <xf numFmtId="0" fontId="1" fillId="2" borderId="0" xfId="0" applyFont="1" applyFill="1" applyAlignment="1">
      <alignment horizontal="left" wrapText="1"/>
    </xf>
    <xf numFmtId="0" fontId="1" fillId="0" borderId="11" xfId="0" applyFont="1" applyBorder="1" applyAlignment="1">
      <alignment horizontal="left" vertical="center" wrapText="1"/>
    </xf>
    <xf numFmtId="0" fontId="31" fillId="7" borderId="10" xfId="0" applyFont="1" applyFill="1" applyBorder="1" applyAlignment="1" applyProtection="1">
      <alignment horizontal="left" vertical="center" wrapText="1"/>
      <protection locked="0"/>
    </xf>
    <xf numFmtId="0" fontId="31" fillId="7" borderId="11" xfId="0" applyFont="1" applyFill="1" applyBorder="1" applyAlignment="1" applyProtection="1">
      <alignment horizontal="left" vertical="center" wrapText="1"/>
      <protection locked="0"/>
    </xf>
    <xf numFmtId="0" fontId="31" fillId="7" borderId="3" xfId="0" applyFont="1" applyFill="1" applyBorder="1" applyAlignment="1" applyProtection="1">
      <alignment horizontal="left" vertical="top"/>
      <protection locked="0"/>
    </xf>
    <xf numFmtId="0" fontId="31" fillId="7" borderId="4" xfId="0" applyFont="1" applyFill="1" applyBorder="1" applyAlignment="1" applyProtection="1">
      <alignment horizontal="left" vertical="top"/>
      <protection locked="0"/>
    </xf>
    <xf numFmtId="0" fontId="31" fillId="7" borderId="5" xfId="0" applyFont="1" applyFill="1" applyBorder="1" applyAlignment="1" applyProtection="1">
      <alignment horizontal="left" vertical="top"/>
      <protection locked="0"/>
    </xf>
    <xf numFmtId="0" fontId="31" fillId="7" borderId="3" xfId="0" applyFont="1" applyFill="1" applyBorder="1" applyAlignment="1" applyProtection="1">
      <alignment horizontal="right" vertical="top"/>
      <protection locked="0"/>
    </xf>
    <xf numFmtId="0" fontId="31" fillId="7" borderId="5" xfId="0" applyFont="1" applyFill="1" applyBorder="1" applyAlignment="1" applyProtection="1">
      <alignment horizontal="right" vertical="top"/>
      <protection locked="0"/>
    </xf>
    <xf numFmtId="0" fontId="44" fillId="2" borderId="0" xfId="0" applyFont="1" applyFill="1" applyAlignment="1">
      <alignment horizontal="center"/>
    </xf>
    <xf numFmtId="0" fontId="28" fillId="0" borderId="0" xfId="0" applyFont="1" applyAlignment="1">
      <alignment vertical="center" wrapText="1"/>
    </xf>
    <xf numFmtId="0" fontId="1" fillId="0" borderId="0" xfId="0" applyFont="1" applyAlignment="1">
      <alignment vertical="center" wrapText="1"/>
    </xf>
    <xf numFmtId="0" fontId="63" fillId="0" borderId="1" xfId="0" applyFont="1" applyBorder="1" applyAlignment="1">
      <alignment horizontal="left" vertical="center" wrapText="1"/>
    </xf>
    <xf numFmtId="0" fontId="10" fillId="2" borderId="0" xfId="0" applyFont="1" applyFill="1" applyAlignment="1">
      <alignment horizontal="center" vertical="center" wrapText="1"/>
    </xf>
    <xf numFmtId="0" fontId="13" fillId="2" borderId="1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1" fillId="7" borderId="1" xfId="0" applyFont="1" applyFill="1" applyBorder="1" applyAlignment="1" applyProtection="1">
      <alignment horizontal="left" vertical="top"/>
      <protection locked="0"/>
    </xf>
    <xf numFmtId="0" fontId="13" fillId="2" borderId="0" xfId="0" applyFont="1" applyFill="1" applyAlignment="1">
      <alignment horizontal="center" vertical="center" wrapText="1"/>
    </xf>
    <xf numFmtId="0" fontId="1" fillId="2" borderId="4" xfId="0" applyFont="1" applyFill="1" applyBorder="1" applyAlignment="1">
      <alignment horizontal="center" vertical="center"/>
    </xf>
    <xf numFmtId="0" fontId="0" fillId="2" borderId="11" xfId="0" applyFill="1" applyBorder="1" applyAlignment="1">
      <alignment horizontal="center"/>
    </xf>
    <xf numFmtId="0" fontId="1" fillId="2" borderId="14" xfId="0" applyFont="1" applyFill="1" applyBorder="1" applyAlignment="1">
      <alignment horizontal="left" vertical="center"/>
    </xf>
    <xf numFmtId="0" fontId="31" fillId="7" borderId="1" xfId="0" applyFont="1" applyFill="1" applyBorder="1" applyAlignment="1" applyProtection="1">
      <alignment horizontal="right" vertical="top"/>
      <protection locked="0"/>
    </xf>
    <xf numFmtId="0" fontId="31" fillId="7" borderId="4" xfId="0" applyFont="1" applyFill="1" applyBorder="1" applyAlignment="1" applyProtection="1">
      <alignment horizontal="right" vertical="top"/>
      <protection locked="0"/>
    </xf>
    <xf numFmtId="0" fontId="1" fillId="7" borderId="1" xfId="0" applyFont="1" applyFill="1" applyBorder="1" applyAlignment="1" applyProtection="1">
      <alignment horizontal="center"/>
      <protection locked="0"/>
    </xf>
    <xf numFmtId="14" fontId="31" fillId="7" borderId="3" xfId="0" applyNumberFormat="1" applyFont="1" applyFill="1" applyBorder="1" applyAlignment="1" applyProtection="1">
      <alignment horizontal="center" vertical="top" wrapText="1"/>
      <protection locked="0"/>
    </xf>
    <xf numFmtId="14" fontId="31" fillId="7" borderId="5" xfId="0" applyNumberFormat="1" applyFont="1" applyFill="1" applyBorder="1" applyAlignment="1" applyProtection="1">
      <alignment horizontal="center" vertical="top" wrapText="1"/>
      <protection locked="0"/>
    </xf>
    <xf numFmtId="0" fontId="24" fillId="7" borderId="1" xfId="0" applyFont="1" applyFill="1" applyBorder="1" applyAlignment="1" applyProtection="1">
      <alignment horizontal="left" vertical="center" wrapText="1"/>
      <protection locked="0"/>
    </xf>
    <xf numFmtId="0" fontId="11" fillId="2" borderId="0" xfId="0" applyFont="1" applyFill="1" applyAlignment="1">
      <alignment horizontal="center" vertical="center"/>
    </xf>
    <xf numFmtId="0" fontId="2" fillId="2" borderId="2" xfId="0" applyFont="1" applyFill="1" applyBorder="1" applyAlignment="1">
      <alignment horizontal="center" vertical="center" textRotation="90" wrapText="1"/>
    </xf>
    <xf numFmtId="0" fontId="2" fillId="2" borderId="7" xfId="0" applyFont="1" applyFill="1" applyBorder="1" applyAlignment="1">
      <alignment horizontal="center" vertical="center" textRotation="90" wrapText="1"/>
    </xf>
    <xf numFmtId="0" fontId="2" fillId="2" borderId="1" xfId="0" applyFont="1" applyFill="1" applyBorder="1" applyAlignment="1">
      <alignment vertical="center" textRotation="90" wrapText="1"/>
    </xf>
    <xf numFmtId="0" fontId="1" fillId="2" borderId="1" xfId="0" applyFont="1" applyFill="1" applyBorder="1" applyAlignment="1">
      <alignment vertical="center" textRotation="90" wrapText="1"/>
    </xf>
  </cellXfs>
  <cellStyles count="33">
    <cellStyle name="args.style" xfId="3" xr:uid="{4A335DED-5BA4-491B-BD33-705F728D238A}"/>
    <cellStyle name="Calc Currency (0)" xfId="4" xr:uid="{C396CD24-BF45-4A9F-A5C5-99A9F7716316}"/>
    <cellStyle name="Comma [0]_!!!GO" xfId="5" xr:uid="{9044BD95-FD96-489D-975F-D2A6C7E1A548}"/>
    <cellStyle name="Comma_!!!GO" xfId="6" xr:uid="{08539804-1790-4461-A68F-3B6B0ED5D6CE}"/>
    <cellStyle name="Copied" xfId="7" xr:uid="{4D926342-A77F-4601-886C-112BBD0A6D50}"/>
    <cellStyle name="COST1" xfId="8" xr:uid="{CC40AA1C-25FC-4B9E-B920-5171DD63190B}"/>
    <cellStyle name="Currency [0]_!!!GO" xfId="9" xr:uid="{BA49E670-DE01-4B14-91A2-94657049AE04}"/>
    <cellStyle name="Currency_!!!GO" xfId="10" xr:uid="{F4165453-EBB8-44C2-BFA8-A8B8E821EC31}"/>
    <cellStyle name="Entered" xfId="11" xr:uid="{6390B7C9-B158-4C92-A85A-0CA6C56356D8}"/>
    <cellStyle name="Grey" xfId="12" xr:uid="{DF7CB881-DA93-4459-B1BA-6344D79E8503}"/>
    <cellStyle name="Header1" xfId="13" xr:uid="{AB0B64E4-C467-447F-A5B0-6F1A808FFEB7}"/>
    <cellStyle name="Header2" xfId="14" xr:uid="{D717359D-A024-46B3-82C5-CDB92A36C40E}"/>
    <cellStyle name="Hipervínculo" xfId="1" builtinId="8"/>
    <cellStyle name="Input [yellow]" xfId="15" xr:uid="{D8F0159F-B8A6-4C08-9BDF-83FE942F0D52}"/>
    <cellStyle name="Input Cells" xfId="16" xr:uid="{E91D963F-6D81-4F99-8F1D-03BCF4ABB97D}"/>
    <cellStyle name="Linked Cells" xfId="17" xr:uid="{ADDE50CB-D4EE-4CF4-830B-744119527FFE}"/>
    <cellStyle name="Millares 2" xfId="18" xr:uid="{E11AF68E-368F-42EC-BD43-219672CA22E0}"/>
    <cellStyle name="Milliers [0]_!!!GO" xfId="19" xr:uid="{CDDE72B8-A36C-4A30-BCEF-367C4A434034}"/>
    <cellStyle name="Milliers_!!!GO" xfId="20" xr:uid="{2B5883DA-F20D-4837-BE74-AD1B56DD45C5}"/>
    <cellStyle name="Monétaire [0]_!!!GO" xfId="21" xr:uid="{376B3028-F11E-4AC8-8EB2-296D372274DC}"/>
    <cellStyle name="Monétaire_!!!GO" xfId="22" xr:uid="{B050F14C-E8A1-46A5-A004-95318D927EFD}"/>
    <cellStyle name="Normal" xfId="0" builtinId="0"/>
    <cellStyle name="Normal - Style1" xfId="23" xr:uid="{8D367A8D-FECD-4611-9407-C2B78FEB10AB}"/>
    <cellStyle name="Normal 2" xfId="2" xr:uid="{E28C2DB7-9DB3-42A6-8F81-912A200F563E}"/>
    <cellStyle name="Œ…‹æØ‚è [0.00]_!!!GO" xfId="24" xr:uid="{F64EAB9E-018F-4ED5-9AAE-B3F0305302D2}"/>
    <cellStyle name="Œ…‹æØ‚è_!!!GO" xfId="25" xr:uid="{4DF48E1B-C5B7-4ACA-8CBB-153504B79598}"/>
    <cellStyle name="per.style" xfId="26" xr:uid="{59CC25E0-CD61-444E-BDA1-8022EB5EAD96}"/>
    <cellStyle name="Percent [2]" xfId="27" xr:uid="{9D4C31E6-B948-4875-A0C2-4C6BD4B2FD68}"/>
    <cellStyle name="Porcentaje 2" xfId="28" xr:uid="{7FA3C988-3D1C-41DE-A73E-E253BFDB96A0}"/>
    <cellStyle name="pricing" xfId="29" xr:uid="{4E113CEF-A861-456D-BE3A-F44AA5231D51}"/>
    <cellStyle name="PSChar" xfId="30" xr:uid="{3D6CD134-95EA-4FC8-B533-DD450FCD5D80}"/>
    <cellStyle name="RevList" xfId="31" xr:uid="{EAE76EC2-E80D-4496-994A-6CFD4FA29540}"/>
    <cellStyle name="Subtotal" xfId="32" xr:uid="{8E075DE0-A75A-4DC1-A088-BB2D39E794E2}"/>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xdr:col>
      <xdr:colOff>847725</xdr:colOff>
      <xdr:row>0</xdr:row>
      <xdr:rowOff>114301</xdr:rowOff>
    </xdr:from>
    <xdr:to>
      <xdr:col>17</xdr:col>
      <xdr:colOff>85725</xdr:colOff>
      <xdr:row>4</xdr:row>
      <xdr:rowOff>312707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87025" y="114301"/>
          <a:ext cx="1657350" cy="903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5</xdr:row>
      <xdr:rowOff>0</xdr:rowOff>
    </xdr:from>
    <xdr:to>
      <xdr:col>10</xdr:col>
      <xdr:colOff>242861</xdr:colOff>
      <xdr:row>24</xdr:row>
      <xdr:rowOff>114301</xdr:rowOff>
    </xdr:to>
    <xdr:pic>
      <xdr:nvPicPr>
        <xdr:cNvPr id="2" name="1 Imagen">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571500"/>
          <a:ext cx="7700936" cy="3733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xdr:col>
      <xdr:colOff>352425</xdr:colOff>
      <xdr:row>3</xdr:row>
      <xdr:rowOff>35863</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
          <a:ext cx="1114425" cy="6073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447675</xdr:colOff>
      <xdr:row>36</xdr:row>
      <xdr:rowOff>0</xdr:rowOff>
    </xdr:from>
    <xdr:to>
      <xdr:col>3</xdr:col>
      <xdr:colOff>571500</xdr:colOff>
      <xdr:row>36</xdr:row>
      <xdr:rowOff>133350</xdr:rowOff>
    </xdr:to>
    <xdr:sp macro="" textlink="">
      <xdr:nvSpPr>
        <xdr:cNvPr id="17411" name="Rectangle 3">
          <a:extLst>
            <a:ext uri="{FF2B5EF4-FFF2-40B4-BE49-F238E27FC236}">
              <a16:creationId xmlns:a16="http://schemas.microsoft.com/office/drawing/2014/main" id="{00000000-0008-0000-1000-000003440000}"/>
            </a:ext>
          </a:extLst>
        </xdr:cNvPr>
        <xdr:cNvSpPr>
          <a:spLocks noChangeArrowheads="1"/>
        </xdr:cNvSpPr>
      </xdr:nvSpPr>
      <xdr:spPr bwMode="auto">
        <a:xfrm>
          <a:off x="447675" y="22050375"/>
          <a:ext cx="123825" cy="133350"/>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552450</xdr:colOff>
      <xdr:row>34</xdr:row>
      <xdr:rowOff>9525</xdr:rowOff>
    </xdr:from>
    <xdr:to>
      <xdr:col>5</xdr:col>
      <xdr:colOff>714375</xdr:colOff>
      <xdr:row>34</xdr:row>
      <xdr:rowOff>152400</xdr:rowOff>
    </xdr:to>
    <xdr:sp macro="" textlink="">
      <xdr:nvSpPr>
        <xdr:cNvPr id="23555" name="Rectangle 3">
          <a:extLst>
            <a:ext uri="{FF2B5EF4-FFF2-40B4-BE49-F238E27FC236}">
              <a16:creationId xmlns:a16="http://schemas.microsoft.com/office/drawing/2014/main" id="{00000000-0008-0000-1600-0000035C0000}"/>
            </a:ext>
          </a:extLst>
        </xdr:cNvPr>
        <xdr:cNvSpPr>
          <a:spLocks noChangeArrowheads="1"/>
        </xdr:cNvSpPr>
      </xdr:nvSpPr>
      <xdr:spPr bwMode="auto">
        <a:xfrm>
          <a:off x="3600450" y="27832050"/>
          <a:ext cx="161925" cy="14287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37</xdr:row>
      <xdr:rowOff>47625</xdr:rowOff>
    </xdr:from>
    <xdr:to>
      <xdr:col>5</xdr:col>
      <xdr:colOff>714375</xdr:colOff>
      <xdr:row>37</xdr:row>
      <xdr:rowOff>190500</xdr:rowOff>
    </xdr:to>
    <xdr:sp macro="" textlink="">
      <xdr:nvSpPr>
        <xdr:cNvPr id="23553" name="Rectangle 1">
          <a:extLst>
            <a:ext uri="{FF2B5EF4-FFF2-40B4-BE49-F238E27FC236}">
              <a16:creationId xmlns:a16="http://schemas.microsoft.com/office/drawing/2014/main" id="{00000000-0008-0000-1600-0000015C0000}"/>
            </a:ext>
          </a:extLst>
        </xdr:cNvPr>
        <xdr:cNvSpPr>
          <a:spLocks noChangeArrowheads="1"/>
        </xdr:cNvSpPr>
      </xdr:nvSpPr>
      <xdr:spPr bwMode="auto">
        <a:xfrm>
          <a:off x="3600450" y="28355925"/>
          <a:ext cx="161925" cy="14287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55</xdr:row>
      <xdr:rowOff>9525</xdr:rowOff>
    </xdr:from>
    <xdr:to>
      <xdr:col>5</xdr:col>
      <xdr:colOff>714375</xdr:colOff>
      <xdr:row>55</xdr:row>
      <xdr:rowOff>152400</xdr:rowOff>
    </xdr:to>
    <xdr:sp macro="" textlink="">
      <xdr:nvSpPr>
        <xdr:cNvPr id="4" name="Rectangle 3">
          <a:extLst>
            <a:ext uri="{FF2B5EF4-FFF2-40B4-BE49-F238E27FC236}">
              <a16:creationId xmlns:a16="http://schemas.microsoft.com/office/drawing/2014/main" id="{00000000-0008-0000-1600-000004000000}"/>
            </a:ext>
          </a:extLst>
        </xdr:cNvPr>
        <xdr:cNvSpPr>
          <a:spLocks noChangeArrowheads="1"/>
        </xdr:cNvSpPr>
      </xdr:nvSpPr>
      <xdr:spPr bwMode="auto">
        <a:xfrm>
          <a:off x="3686175" y="9363075"/>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58</xdr:row>
      <xdr:rowOff>47625</xdr:rowOff>
    </xdr:from>
    <xdr:to>
      <xdr:col>5</xdr:col>
      <xdr:colOff>714375</xdr:colOff>
      <xdr:row>58</xdr:row>
      <xdr:rowOff>190500</xdr:rowOff>
    </xdr:to>
    <xdr:sp macro="" textlink="">
      <xdr:nvSpPr>
        <xdr:cNvPr id="5" name="Rectangle 1">
          <a:extLst>
            <a:ext uri="{FF2B5EF4-FFF2-40B4-BE49-F238E27FC236}">
              <a16:creationId xmlns:a16="http://schemas.microsoft.com/office/drawing/2014/main" id="{00000000-0008-0000-1600-000005000000}"/>
            </a:ext>
          </a:extLst>
        </xdr:cNvPr>
        <xdr:cNvSpPr>
          <a:spLocks noChangeArrowheads="1"/>
        </xdr:cNvSpPr>
      </xdr:nvSpPr>
      <xdr:spPr bwMode="auto">
        <a:xfrm>
          <a:off x="3686175" y="9715500"/>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76</xdr:row>
      <xdr:rowOff>9525</xdr:rowOff>
    </xdr:from>
    <xdr:to>
      <xdr:col>5</xdr:col>
      <xdr:colOff>714375</xdr:colOff>
      <xdr:row>76</xdr:row>
      <xdr:rowOff>152400</xdr:rowOff>
    </xdr:to>
    <xdr:sp macro="" textlink="">
      <xdr:nvSpPr>
        <xdr:cNvPr id="6" name="Rectangle 3">
          <a:extLst>
            <a:ext uri="{FF2B5EF4-FFF2-40B4-BE49-F238E27FC236}">
              <a16:creationId xmlns:a16="http://schemas.microsoft.com/office/drawing/2014/main" id="{00000000-0008-0000-1600-000006000000}"/>
            </a:ext>
          </a:extLst>
        </xdr:cNvPr>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79</xdr:row>
      <xdr:rowOff>47625</xdr:rowOff>
    </xdr:from>
    <xdr:to>
      <xdr:col>5</xdr:col>
      <xdr:colOff>714375</xdr:colOff>
      <xdr:row>79</xdr:row>
      <xdr:rowOff>190500</xdr:rowOff>
    </xdr:to>
    <xdr:sp macro="" textlink="">
      <xdr:nvSpPr>
        <xdr:cNvPr id="7" name="Rectangle 1">
          <a:extLst>
            <a:ext uri="{FF2B5EF4-FFF2-40B4-BE49-F238E27FC236}">
              <a16:creationId xmlns:a16="http://schemas.microsoft.com/office/drawing/2014/main" id="{00000000-0008-0000-1600-000007000000}"/>
            </a:ext>
          </a:extLst>
        </xdr:cNvPr>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97</xdr:row>
      <xdr:rowOff>9525</xdr:rowOff>
    </xdr:from>
    <xdr:to>
      <xdr:col>5</xdr:col>
      <xdr:colOff>714375</xdr:colOff>
      <xdr:row>97</xdr:row>
      <xdr:rowOff>152400</xdr:rowOff>
    </xdr:to>
    <xdr:sp macro="" textlink="">
      <xdr:nvSpPr>
        <xdr:cNvPr id="8" name="Rectangle 3">
          <a:extLst>
            <a:ext uri="{FF2B5EF4-FFF2-40B4-BE49-F238E27FC236}">
              <a16:creationId xmlns:a16="http://schemas.microsoft.com/office/drawing/2014/main" id="{00000000-0008-0000-1600-000008000000}"/>
            </a:ext>
          </a:extLst>
        </xdr:cNvPr>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100</xdr:row>
      <xdr:rowOff>47625</xdr:rowOff>
    </xdr:from>
    <xdr:to>
      <xdr:col>5</xdr:col>
      <xdr:colOff>714375</xdr:colOff>
      <xdr:row>100</xdr:row>
      <xdr:rowOff>190500</xdr:rowOff>
    </xdr:to>
    <xdr:sp macro="" textlink="">
      <xdr:nvSpPr>
        <xdr:cNvPr id="9" name="Rectangle 1">
          <a:extLst>
            <a:ext uri="{FF2B5EF4-FFF2-40B4-BE49-F238E27FC236}">
              <a16:creationId xmlns:a16="http://schemas.microsoft.com/office/drawing/2014/main" id="{00000000-0008-0000-1600-000009000000}"/>
            </a:ext>
          </a:extLst>
        </xdr:cNvPr>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118</xdr:row>
      <xdr:rowOff>9525</xdr:rowOff>
    </xdr:from>
    <xdr:to>
      <xdr:col>5</xdr:col>
      <xdr:colOff>714375</xdr:colOff>
      <xdr:row>118</xdr:row>
      <xdr:rowOff>152400</xdr:rowOff>
    </xdr:to>
    <xdr:sp macro="" textlink="">
      <xdr:nvSpPr>
        <xdr:cNvPr id="10" name="Rectangle 3">
          <a:extLst>
            <a:ext uri="{FF2B5EF4-FFF2-40B4-BE49-F238E27FC236}">
              <a16:creationId xmlns:a16="http://schemas.microsoft.com/office/drawing/2014/main" id="{00000000-0008-0000-1600-00000A000000}"/>
            </a:ext>
          </a:extLst>
        </xdr:cNvPr>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121</xdr:row>
      <xdr:rowOff>47625</xdr:rowOff>
    </xdr:from>
    <xdr:to>
      <xdr:col>5</xdr:col>
      <xdr:colOff>714375</xdr:colOff>
      <xdr:row>121</xdr:row>
      <xdr:rowOff>190500</xdr:rowOff>
    </xdr:to>
    <xdr:sp macro="" textlink="">
      <xdr:nvSpPr>
        <xdr:cNvPr id="11" name="Rectangle 1">
          <a:extLst>
            <a:ext uri="{FF2B5EF4-FFF2-40B4-BE49-F238E27FC236}">
              <a16:creationId xmlns:a16="http://schemas.microsoft.com/office/drawing/2014/main" id="{00000000-0008-0000-1600-00000B000000}"/>
            </a:ext>
          </a:extLst>
        </xdr:cNvPr>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361950</xdr:colOff>
      <xdr:row>26</xdr:row>
      <xdr:rowOff>28575</xdr:rowOff>
    </xdr:from>
    <xdr:to>
      <xdr:col>1</xdr:col>
      <xdr:colOff>485775</xdr:colOff>
      <xdr:row>26</xdr:row>
      <xdr:rowOff>161925</xdr:rowOff>
    </xdr:to>
    <xdr:sp macro="" textlink="">
      <xdr:nvSpPr>
        <xdr:cNvPr id="27650" name="Rectangle 2">
          <a:extLst>
            <a:ext uri="{FF2B5EF4-FFF2-40B4-BE49-F238E27FC236}">
              <a16:creationId xmlns:a16="http://schemas.microsoft.com/office/drawing/2014/main" id="{00000000-0008-0000-1A00-0000026C0000}"/>
            </a:ext>
          </a:extLst>
        </xdr:cNvPr>
        <xdr:cNvSpPr>
          <a:spLocks noChangeArrowheads="1"/>
        </xdr:cNvSpPr>
      </xdr:nvSpPr>
      <xdr:spPr bwMode="auto">
        <a:xfrm>
          <a:off x="361950" y="21459825"/>
          <a:ext cx="123825" cy="133350"/>
        </a:xfrm>
        <a:prstGeom prst="rect">
          <a:avLst/>
        </a:prstGeom>
        <a:solidFill>
          <a:srgbClr val="FFFFFF"/>
        </a:solidFill>
        <a:ln w="9525">
          <a:solidFill>
            <a:srgbClr val="000000"/>
          </a:solidFill>
          <a:miter lim="800000"/>
          <a:headEnd/>
          <a:tailEnd/>
        </a:ln>
      </xdr:spPr>
    </xdr:sp>
    <xdr:clientData/>
  </xdr:twoCellAnchor>
  <xdr:twoCellAnchor>
    <xdr:from>
      <xdr:col>1</xdr:col>
      <xdr:colOff>571500</xdr:colOff>
      <xdr:row>26</xdr:row>
      <xdr:rowOff>28575</xdr:rowOff>
    </xdr:from>
    <xdr:to>
      <xdr:col>1</xdr:col>
      <xdr:colOff>695325</xdr:colOff>
      <xdr:row>26</xdr:row>
      <xdr:rowOff>161925</xdr:rowOff>
    </xdr:to>
    <xdr:sp macro="" textlink="">
      <xdr:nvSpPr>
        <xdr:cNvPr id="27649" name="Rectangle 1">
          <a:extLst>
            <a:ext uri="{FF2B5EF4-FFF2-40B4-BE49-F238E27FC236}">
              <a16:creationId xmlns:a16="http://schemas.microsoft.com/office/drawing/2014/main" id="{00000000-0008-0000-1A00-0000016C0000}"/>
            </a:ext>
          </a:extLst>
        </xdr:cNvPr>
        <xdr:cNvSpPr>
          <a:spLocks noChangeArrowheads="1"/>
        </xdr:cNvSpPr>
      </xdr:nvSpPr>
      <xdr:spPr bwMode="auto">
        <a:xfrm>
          <a:off x="571500" y="21459825"/>
          <a:ext cx="123825" cy="133350"/>
        </a:xfrm>
        <a:prstGeom prst="rect">
          <a:avLst/>
        </a:prstGeom>
        <a:solidFill>
          <a:srgbClr val="FFFFFF"/>
        </a:solidFill>
        <a:ln w="9525">
          <a:solidFill>
            <a:srgbClr val="000000"/>
          </a:solidFill>
          <a:miter lim="800000"/>
          <a:headEnd/>
          <a:tailEnd/>
        </a:ln>
      </xdr:spPr>
    </xdr:sp>
    <xdr:clientData/>
  </xdr:twoCellAnchor>
  <xdr:twoCellAnchor>
    <xdr:from>
      <xdr:col>1</xdr:col>
      <xdr:colOff>571500</xdr:colOff>
      <xdr:row>15</xdr:row>
      <xdr:rowOff>28575</xdr:rowOff>
    </xdr:from>
    <xdr:to>
      <xdr:col>1</xdr:col>
      <xdr:colOff>695325</xdr:colOff>
      <xdr:row>15</xdr:row>
      <xdr:rowOff>161925</xdr:rowOff>
    </xdr:to>
    <xdr:sp macro="" textlink="">
      <xdr:nvSpPr>
        <xdr:cNvPr id="7" name="Rectangle 1">
          <a:extLst>
            <a:ext uri="{FF2B5EF4-FFF2-40B4-BE49-F238E27FC236}">
              <a16:creationId xmlns:a16="http://schemas.microsoft.com/office/drawing/2014/main" id="{00000000-0008-0000-1A00-000007000000}"/>
            </a:ext>
          </a:extLst>
        </xdr:cNvPr>
        <xdr:cNvSpPr>
          <a:spLocks noChangeArrowheads="1"/>
        </xdr:cNvSpPr>
      </xdr:nvSpPr>
      <xdr:spPr bwMode="auto">
        <a:xfrm>
          <a:off x="1885950" y="5934075"/>
          <a:ext cx="0" cy="133350"/>
        </a:xfrm>
        <a:prstGeom prst="rect">
          <a:avLst/>
        </a:prstGeom>
        <a:solidFill>
          <a:srgbClr val="FFFFFF"/>
        </a:solidFill>
        <a:ln w="9525">
          <a:solidFill>
            <a:srgbClr val="000000"/>
          </a:solidFill>
          <a:miter lim="800000"/>
          <a:headEnd/>
          <a:tailEnd/>
        </a:ln>
      </xdr:spPr>
    </xdr:sp>
    <xdr:clientData/>
  </xdr:twoCellAnchor>
  <xdr:twoCellAnchor>
    <xdr:from>
      <xdr:col>1</xdr:col>
      <xdr:colOff>361950</xdr:colOff>
      <xdr:row>39</xdr:row>
      <xdr:rowOff>28575</xdr:rowOff>
    </xdr:from>
    <xdr:to>
      <xdr:col>1</xdr:col>
      <xdr:colOff>485775</xdr:colOff>
      <xdr:row>39</xdr:row>
      <xdr:rowOff>161925</xdr:rowOff>
    </xdr:to>
    <xdr:sp macro="" textlink="">
      <xdr:nvSpPr>
        <xdr:cNvPr id="5" name="Rectangle 2">
          <a:extLst>
            <a:ext uri="{FF2B5EF4-FFF2-40B4-BE49-F238E27FC236}">
              <a16:creationId xmlns:a16="http://schemas.microsoft.com/office/drawing/2014/main" id="{00000000-0008-0000-1A00-000005000000}"/>
            </a:ext>
          </a:extLst>
        </xdr:cNvPr>
        <xdr:cNvSpPr>
          <a:spLocks noChangeArrowheads="1"/>
        </xdr:cNvSpPr>
      </xdr:nvSpPr>
      <xdr:spPr bwMode="auto">
        <a:xfrm>
          <a:off x="1939290" y="9865995"/>
          <a:ext cx="1905" cy="133350"/>
        </a:xfrm>
        <a:prstGeom prst="rect">
          <a:avLst/>
        </a:prstGeom>
        <a:solidFill>
          <a:srgbClr val="FFFFFF"/>
        </a:solidFill>
        <a:ln w="9525">
          <a:solidFill>
            <a:srgbClr val="000000"/>
          </a:solidFill>
          <a:miter lim="800000"/>
          <a:headEnd/>
          <a:tailEnd/>
        </a:ln>
      </xdr:spPr>
    </xdr:sp>
    <xdr:clientData/>
  </xdr:twoCellAnchor>
  <xdr:twoCellAnchor>
    <xdr:from>
      <xdr:col>1</xdr:col>
      <xdr:colOff>571500</xdr:colOff>
      <xdr:row>39</xdr:row>
      <xdr:rowOff>28575</xdr:rowOff>
    </xdr:from>
    <xdr:to>
      <xdr:col>1</xdr:col>
      <xdr:colOff>695325</xdr:colOff>
      <xdr:row>39</xdr:row>
      <xdr:rowOff>161925</xdr:rowOff>
    </xdr:to>
    <xdr:sp macro="" textlink="">
      <xdr:nvSpPr>
        <xdr:cNvPr id="6" name="Rectangle 1">
          <a:extLst>
            <a:ext uri="{FF2B5EF4-FFF2-40B4-BE49-F238E27FC236}">
              <a16:creationId xmlns:a16="http://schemas.microsoft.com/office/drawing/2014/main" id="{00000000-0008-0000-1A00-000006000000}"/>
            </a:ext>
          </a:extLst>
        </xdr:cNvPr>
        <xdr:cNvSpPr>
          <a:spLocks noChangeArrowheads="1"/>
        </xdr:cNvSpPr>
      </xdr:nvSpPr>
      <xdr:spPr bwMode="auto">
        <a:xfrm>
          <a:off x="1943100" y="9865995"/>
          <a:ext cx="1905" cy="133350"/>
        </a:xfrm>
        <a:prstGeom prst="rect">
          <a:avLst/>
        </a:prstGeom>
        <a:solidFill>
          <a:srgbClr val="FFFFFF"/>
        </a:solidFill>
        <a:ln w="9525">
          <a:solidFill>
            <a:srgbClr val="000000"/>
          </a:solidFill>
          <a:miter lim="800000"/>
          <a:headEnd/>
          <a:tailEnd/>
        </a:ln>
      </xdr:spPr>
    </xdr:sp>
    <xdr:clientData/>
  </xdr:twoCellAnchor>
  <xdr:twoCellAnchor>
    <xdr:from>
      <xdr:col>1</xdr:col>
      <xdr:colOff>361950</xdr:colOff>
      <xdr:row>41</xdr:row>
      <xdr:rowOff>28575</xdr:rowOff>
    </xdr:from>
    <xdr:to>
      <xdr:col>1</xdr:col>
      <xdr:colOff>485775</xdr:colOff>
      <xdr:row>41</xdr:row>
      <xdr:rowOff>161925</xdr:rowOff>
    </xdr:to>
    <xdr:sp macro="" textlink="">
      <xdr:nvSpPr>
        <xdr:cNvPr id="8" name="Rectangle 2">
          <a:extLst>
            <a:ext uri="{FF2B5EF4-FFF2-40B4-BE49-F238E27FC236}">
              <a16:creationId xmlns:a16="http://schemas.microsoft.com/office/drawing/2014/main" id="{00000000-0008-0000-1A00-000008000000}"/>
            </a:ext>
          </a:extLst>
        </xdr:cNvPr>
        <xdr:cNvSpPr>
          <a:spLocks noChangeArrowheads="1"/>
        </xdr:cNvSpPr>
      </xdr:nvSpPr>
      <xdr:spPr bwMode="auto">
        <a:xfrm>
          <a:off x="1939290" y="9865995"/>
          <a:ext cx="1905" cy="133350"/>
        </a:xfrm>
        <a:prstGeom prst="rect">
          <a:avLst/>
        </a:prstGeom>
        <a:solidFill>
          <a:srgbClr val="FFFFFF"/>
        </a:solidFill>
        <a:ln w="9525">
          <a:solidFill>
            <a:srgbClr val="000000"/>
          </a:solidFill>
          <a:miter lim="800000"/>
          <a:headEnd/>
          <a:tailEnd/>
        </a:ln>
      </xdr:spPr>
    </xdr:sp>
    <xdr:clientData/>
  </xdr:twoCellAnchor>
  <xdr:twoCellAnchor>
    <xdr:from>
      <xdr:col>1</xdr:col>
      <xdr:colOff>571500</xdr:colOff>
      <xdr:row>41</xdr:row>
      <xdr:rowOff>28575</xdr:rowOff>
    </xdr:from>
    <xdr:to>
      <xdr:col>1</xdr:col>
      <xdr:colOff>695325</xdr:colOff>
      <xdr:row>41</xdr:row>
      <xdr:rowOff>161925</xdr:rowOff>
    </xdr:to>
    <xdr:sp macro="" textlink="">
      <xdr:nvSpPr>
        <xdr:cNvPr id="9" name="Rectangle 1">
          <a:extLst>
            <a:ext uri="{FF2B5EF4-FFF2-40B4-BE49-F238E27FC236}">
              <a16:creationId xmlns:a16="http://schemas.microsoft.com/office/drawing/2014/main" id="{00000000-0008-0000-1A00-000009000000}"/>
            </a:ext>
          </a:extLst>
        </xdr:cNvPr>
        <xdr:cNvSpPr>
          <a:spLocks noChangeArrowheads="1"/>
        </xdr:cNvSpPr>
      </xdr:nvSpPr>
      <xdr:spPr bwMode="auto">
        <a:xfrm>
          <a:off x="1943100" y="9865995"/>
          <a:ext cx="1905" cy="13335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V47"/>
  <sheetViews>
    <sheetView topLeftCell="A6" zoomScale="85" zoomScaleNormal="85" workbookViewId="0">
      <selection activeCell="B18" sqref="B18:F18"/>
    </sheetView>
  </sheetViews>
  <sheetFormatPr baseColWidth="10" defaultColWidth="11.453125" defaultRowHeight="11.5"/>
  <cols>
    <col min="1" max="1" width="6" style="50" customWidth="1"/>
    <col min="2" max="2" width="22.90625" style="50" customWidth="1"/>
    <col min="3" max="3" width="12.36328125" style="50" customWidth="1"/>
    <col min="4" max="4" width="2" style="50" customWidth="1"/>
    <col min="5" max="5" width="3.08984375" style="50" customWidth="1"/>
    <col min="6" max="6" width="30.90625" style="50" customWidth="1"/>
    <col min="7" max="7" width="8.54296875" style="50" customWidth="1"/>
    <col min="8" max="8" width="2" style="50" customWidth="1"/>
    <col min="9" max="9" width="4.6328125" style="50" customWidth="1"/>
    <col min="10" max="10" width="19.90625" style="50" customWidth="1"/>
    <col min="11" max="11" width="6.453125" style="50" customWidth="1"/>
    <col min="12" max="12" width="11.36328125" style="50" customWidth="1"/>
    <col min="13" max="15" width="4.90625" style="50" customWidth="1"/>
    <col min="16" max="16" width="27.08984375" style="50" customWidth="1"/>
    <col min="17" max="17" width="9.08984375" style="50" customWidth="1"/>
    <col min="18" max="18" width="5" style="50" customWidth="1"/>
    <col min="19" max="19" width="5.90625" style="71" customWidth="1"/>
    <col min="20" max="20" width="5.90625" style="50" customWidth="1"/>
    <col min="21" max="21" width="2.08984375" style="50" customWidth="1"/>
    <col min="22" max="22" width="1.90625" style="83" customWidth="1"/>
    <col min="23" max="16384" width="11.453125" style="50"/>
  </cols>
  <sheetData>
    <row r="1" spans="1:20" ht="39" customHeight="1">
      <c r="A1" s="235" t="s">
        <v>383</v>
      </c>
      <c r="B1" s="236"/>
      <c r="C1" s="236"/>
      <c r="D1" s="236"/>
      <c r="E1" s="236"/>
      <c r="F1" s="236"/>
      <c r="G1" s="236"/>
      <c r="J1" s="113" t="s">
        <v>445</v>
      </c>
    </row>
    <row r="2" spans="1:20" ht="12" hidden="1" customHeight="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0" ht="4.5" customHeight="1">
      <c r="A3" s="239"/>
      <c r="B3" s="239"/>
      <c r="C3" s="239"/>
      <c r="D3" s="239"/>
      <c r="E3" s="239"/>
      <c r="F3" s="239"/>
      <c r="G3" s="239"/>
    </row>
    <row r="4" spans="1:20">
      <c r="A4" s="240" t="s">
        <v>384</v>
      </c>
      <c r="B4" s="240"/>
      <c r="C4" s="240"/>
      <c r="D4" s="240"/>
      <c r="E4" s="240"/>
      <c r="F4" s="240"/>
      <c r="G4" s="240"/>
      <c r="T4" s="71">
        <v>2022</v>
      </c>
    </row>
    <row r="5" spans="1:20" ht="27" customHeight="1">
      <c r="A5" s="220" t="s">
        <v>808</v>
      </c>
      <c r="B5" s="237"/>
      <c r="C5" s="237"/>
      <c r="D5" s="237"/>
      <c r="E5" s="237"/>
      <c r="F5" s="237"/>
      <c r="G5" s="221"/>
      <c r="I5" s="41" t="str">
        <f xml:space="preserve"> IF(A5="", CONCATENATE("Ingrese ",$A$4),"")</f>
        <v/>
      </c>
      <c r="S5" s="71">
        <v>362</v>
      </c>
    </row>
    <row r="6" spans="1:20" ht="6.75" customHeight="1">
      <c r="A6" s="241"/>
      <c r="B6" s="241"/>
      <c r="C6" s="241"/>
      <c r="D6" s="241"/>
      <c r="E6" s="241"/>
      <c r="F6" s="241"/>
      <c r="G6" s="241"/>
    </row>
    <row r="7" spans="1:20" ht="12.5">
      <c r="A7" s="242" t="s">
        <v>385</v>
      </c>
      <c r="B7" s="243"/>
      <c r="C7" s="244">
        <v>2025</v>
      </c>
      <c r="D7" s="245"/>
      <c r="E7" s="246"/>
      <c r="I7" s="41" t="str">
        <f xml:space="preserve"> IF(C7="", CONCATENATE("Ingrese ",$A$7),
IF(AND(ISNUMBER(C7),LEN(C7)&lt;=11)=FALSE,CONCATENATE("Valor No válido en: ",$A$7),""
))</f>
        <v/>
      </c>
      <c r="S7" s="71">
        <v>363</v>
      </c>
    </row>
    <row r="8" spans="1:20" ht="6" customHeight="1">
      <c r="A8" s="239"/>
      <c r="B8" s="239"/>
      <c r="C8" s="239"/>
      <c r="D8" s="239"/>
      <c r="E8" s="239"/>
      <c r="F8" s="239"/>
      <c r="G8" s="239"/>
    </row>
    <row r="9" spans="1:20">
      <c r="A9" s="50" t="s">
        <v>386</v>
      </c>
      <c r="B9" s="51"/>
      <c r="C9" s="247" t="s">
        <v>984</v>
      </c>
      <c r="D9" s="248"/>
      <c r="E9" s="248"/>
      <c r="F9" s="248"/>
      <c r="G9" s="249"/>
      <c r="I9" s="102" t="str">
        <f>CONCATENATE("Ingrese ",A9)</f>
        <v>Ingrese Página Web:</v>
      </c>
      <c r="S9" s="71">
        <v>364</v>
      </c>
    </row>
    <row r="10" spans="1:20" ht="7.5" customHeight="1">
      <c r="A10" s="239"/>
      <c r="B10" s="239"/>
      <c r="C10" s="239"/>
      <c r="D10" s="239"/>
      <c r="E10" s="239"/>
      <c r="F10" s="239"/>
      <c r="G10" s="239"/>
    </row>
    <row r="11" spans="1:20" ht="30.75" customHeight="1">
      <c r="A11" s="250" t="s">
        <v>438</v>
      </c>
      <c r="B11" s="250"/>
      <c r="C11" s="247"/>
      <c r="D11" s="248"/>
      <c r="E11" s="248"/>
      <c r="F11" s="248"/>
      <c r="G11" s="249"/>
      <c r="I11" s="252" t="str">
        <f>CONCATENATE("Ingrese ",A11)</f>
        <v>Ingrese Denominación o razón social de la empresa revisora: (1)</v>
      </c>
      <c r="J11" s="252"/>
      <c r="K11" s="252"/>
      <c r="S11" s="71">
        <v>365</v>
      </c>
    </row>
    <row r="12" spans="1:20" ht="11.25" customHeight="1"/>
    <row r="13" spans="1:20" ht="15" customHeight="1">
      <c r="A13" s="50" t="s">
        <v>440</v>
      </c>
      <c r="B13" s="107" t="s">
        <v>809</v>
      </c>
      <c r="I13" s="102" t="str">
        <f>CONCATENATE("Ingrese ",A13)</f>
        <v>Ingrese RPJ</v>
      </c>
      <c r="S13" s="71">
        <v>366</v>
      </c>
    </row>
    <row r="14" spans="1:20" ht="27" customHeight="1">
      <c r="A14" s="238" t="s">
        <v>437</v>
      </c>
      <c r="B14" s="238"/>
      <c r="C14" s="238"/>
      <c r="D14" s="238"/>
      <c r="E14" s="238"/>
      <c r="F14" s="238"/>
      <c r="G14" s="238"/>
      <c r="I14" s="251" t="s">
        <v>379</v>
      </c>
      <c r="J14" s="251"/>
      <c r="K14" s="251"/>
      <c r="L14" s="251"/>
      <c r="M14" s="251"/>
      <c r="N14" s="251"/>
      <c r="O14" s="251"/>
      <c r="P14" s="251"/>
      <c r="Q14" s="251"/>
    </row>
    <row r="16" spans="1:20" s="1" customFormat="1" ht="12.5">
      <c r="A16" s="6"/>
      <c r="B16" s="7"/>
      <c r="C16" s="7"/>
      <c r="D16" s="7"/>
      <c r="E16" s="7"/>
      <c r="F16" s="7"/>
      <c r="G16" s="104" t="s">
        <v>439</v>
      </c>
      <c r="I16" s="6"/>
      <c r="J16" s="7"/>
      <c r="K16" s="7"/>
      <c r="L16" s="7"/>
      <c r="M16" s="7"/>
      <c r="N16" s="7"/>
      <c r="O16" s="7"/>
      <c r="P16" s="7"/>
      <c r="Q16" s="104" t="s">
        <v>439</v>
      </c>
    </row>
    <row r="17" spans="1:17" s="1" customFormat="1" ht="13">
      <c r="A17" s="92" t="s">
        <v>23</v>
      </c>
      <c r="B17" s="86"/>
      <c r="C17" s="86"/>
      <c r="D17" s="5"/>
      <c r="E17" s="5"/>
      <c r="F17" s="5"/>
      <c r="G17" s="105"/>
      <c r="I17" s="8"/>
      <c r="J17" s="231" t="s">
        <v>48</v>
      </c>
      <c r="K17" s="231"/>
      <c r="L17" s="231"/>
      <c r="M17" s="231"/>
      <c r="N17" s="231"/>
      <c r="O17" s="231"/>
      <c r="P17" s="231"/>
      <c r="Q17" s="106" t="str">
        <f>IF(AND('17'!$U$1='17'!$U$3,'17'!$U$3&gt;0),"SI","NO")</f>
        <v>SI</v>
      </c>
    </row>
    <row r="18" spans="1:17" s="1" customFormat="1" ht="13">
      <c r="A18" s="8"/>
      <c r="B18" s="231" t="s">
        <v>21</v>
      </c>
      <c r="C18" s="231"/>
      <c r="D18" s="231"/>
      <c r="E18" s="231"/>
      <c r="F18" s="231"/>
      <c r="G18" s="106" t="str">
        <f>IF(AND('1'!$U$1='1'!$U$3,'1'!$U$3&gt;0),"SI","NO")</f>
        <v>SI</v>
      </c>
      <c r="I18" s="8"/>
      <c r="J18" s="231" t="s">
        <v>49</v>
      </c>
      <c r="K18" s="231"/>
      <c r="L18" s="231"/>
      <c r="M18" s="231"/>
      <c r="N18" s="231"/>
      <c r="O18" s="231"/>
      <c r="P18" s="231"/>
      <c r="Q18" s="106" t="str">
        <f>IF(AND('18'!$U$1='18'!$U$3,'18'!$U$3&gt;0),"SI","NO")</f>
        <v>SI</v>
      </c>
    </row>
    <row r="19" spans="1:17" s="1" customFormat="1" ht="13">
      <c r="A19" s="8"/>
      <c r="B19" s="231" t="s">
        <v>22</v>
      </c>
      <c r="C19" s="231"/>
      <c r="D19" s="231"/>
      <c r="E19" s="231"/>
      <c r="F19" s="231"/>
      <c r="G19" s="106" t="str">
        <f>IF(AND('2'!$U$1='2'!$U$3,'2'!$U$3&gt;0),"SI","NO")</f>
        <v>SI</v>
      </c>
      <c r="I19" s="8"/>
      <c r="J19" s="231" t="s">
        <v>50</v>
      </c>
      <c r="K19" s="231"/>
      <c r="L19" s="231"/>
      <c r="M19" s="231"/>
      <c r="N19" s="231"/>
      <c r="O19" s="231"/>
      <c r="P19" s="231"/>
      <c r="Q19" s="106" t="str">
        <f>IF(AND('19'!$U$1='19'!$U$3,'19'!$U$3&gt;0),"SI","NO")</f>
        <v>SI</v>
      </c>
    </row>
    <row r="20" spans="1:17" s="1" customFormat="1" ht="13">
      <c r="A20" s="8"/>
      <c r="B20" s="231" t="s">
        <v>24</v>
      </c>
      <c r="C20" s="231"/>
      <c r="D20" s="231"/>
      <c r="E20" s="231"/>
      <c r="F20" s="231"/>
      <c r="G20" s="106" t="str">
        <f>IF(AND('3'!$U$1='3'!$U$3,'3'!$U$3&gt;0),"SI","NO")</f>
        <v>SI</v>
      </c>
      <c r="I20" s="8"/>
      <c r="J20" s="101" t="s">
        <v>51</v>
      </c>
      <c r="K20" s="101"/>
      <c r="L20" s="101"/>
      <c r="M20" s="101"/>
      <c r="N20" s="101"/>
      <c r="O20" s="101"/>
      <c r="P20" s="101"/>
      <c r="Q20" s="106" t="str">
        <f>IF(AND('20'!$U$1='20'!$U$3,'20'!$U$3&gt;0),"SI","NO")</f>
        <v>SI</v>
      </c>
    </row>
    <row r="21" spans="1:17" s="1" customFormat="1" ht="13">
      <c r="A21" s="8"/>
      <c r="B21" s="231" t="s">
        <v>26</v>
      </c>
      <c r="C21" s="231"/>
      <c r="D21" s="231"/>
      <c r="E21" s="231"/>
      <c r="F21" s="231"/>
      <c r="G21" s="106" t="str">
        <f>IF(AND('4'!$U$1='4'!$U$3,'4'!$U$3&gt;0),"SI","NO")</f>
        <v>SI</v>
      </c>
      <c r="I21" s="8"/>
      <c r="J21" s="231" t="s">
        <v>52</v>
      </c>
      <c r="K21" s="231"/>
      <c r="L21" s="231"/>
      <c r="M21" s="231"/>
      <c r="N21" s="231"/>
      <c r="O21" s="231"/>
      <c r="P21" s="231"/>
      <c r="Q21" s="106" t="str">
        <f>IF(AND('21'!$U$1='21'!$U$3,'21'!$U$3&gt;0),"SI","NO")</f>
        <v>SI</v>
      </c>
    </row>
    <row r="22" spans="1:17" s="1" customFormat="1" ht="13">
      <c r="A22" s="8"/>
      <c r="B22" s="231" t="s">
        <v>28</v>
      </c>
      <c r="C22" s="231"/>
      <c r="D22" s="231"/>
      <c r="E22" s="231"/>
      <c r="F22" s="231"/>
      <c r="G22" s="106" t="str">
        <f>IF(AND('5'!$U$1='5'!$U$3,'5'!$U$3&gt;0),"SI","NO")</f>
        <v>SI</v>
      </c>
      <c r="I22" s="8"/>
      <c r="J22" s="231" t="s">
        <v>53</v>
      </c>
      <c r="K22" s="231"/>
      <c r="L22" s="231"/>
      <c r="M22" s="231"/>
      <c r="N22" s="231"/>
      <c r="O22" s="231"/>
      <c r="P22" s="231"/>
      <c r="Q22" s="106" t="str">
        <f>IF(AND('22'!$U$1='22'!$U$3,'22'!$U$3&gt;0),"SI","NO")</f>
        <v>SI</v>
      </c>
    </row>
    <row r="23" spans="1:17" s="1" customFormat="1" ht="13">
      <c r="A23" s="8"/>
      <c r="B23" s="231" t="s">
        <v>30</v>
      </c>
      <c r="C23" s="231"/>
      <c r="D23" s="231"/>
      <c r="E23" s="231"/>
      <c r="F23" s="231"/>
      <c r="G23" s="106" t="str">
        <f>IF(AND('6'!$U$1='6'!$U$3,'6'!$U$3&gt;0),"SI","NO")</f>
        <v>SI</v>
      </c>
      <c r="I23" s="8"/>
      <c r="J23" s="231" t="s">
        <v>54</v>
      </c>
      <c r="K23" s="231"/>
      <c r="L23" s="231"/>
      <c r="M23" s="231"/>
      <c r="N23" s="231"/>
      <c r="O23" s="231"/>
      <c r="P23" s="231"/>
      <c r="Q23" s="106" t="str">
        <f>IF(AND('23'!$U$1='23'!$U$3,'23'!$U$3&gt;0),"SI","NO")</f>
        <v>SI</v>
      </c>
    </row>
    <row r="24" spans="1:17" s="1" customFormat="1" ht="13">
      <c r="A24" s="8"/>
      <c r="B24" s="231" t="s">
        <v>32</v>
      </c>
      <c r="C24" s="231"/>
      <c r="D24" s="231"/>
      <c r="E24" s="231"/>
      <c r="F24" s="231"/>
      <c r="G24" s="106" t="str">
        <f>IF(AND('7'!$U$1='7'!$U$3,'7'!$U$3&gt;0),"SI","NO")</f>
        <v>SI</v>
      </c>
      <c r="I24" s="8"/>
      <c r="J24" s="231" t="s">
        <v>55</v>
      </c>
      <c r="K24" s="231"/>
      <c r="L24" s="231"/>
      <c r="M24" s="231"/>
      <c r="N24" s="231"/>
      <c r="O24" s="231"/>
      <c r="P24" s="231"/>
      <c r="Q24" s="106" t="str">
        <f>IF(AND('24'!$U$1='24'!$U$3,'24'!$U$3&gt;0),"SI","NO")</f>
        <v>SI</v>
      </c>
    </row>
    <row r="25" spans="1:17" s="1" customFormat="1" ht="13">
      <c r="A25" s="92" t="s">
        <v>34</v>
      </c>
      <c r="B25" s="56"/>
      <c r="C25" s="56"/>
      <c r="D25" s="5"/>
      <c r="E25" s="5"/>
      <c r="F25" s="5"/>
      <c r="G25" s="105"/>
      <c r="I25" s="89" t="s">
        <v>56</v>
      </c>
      <c r="J25" s="90"/>
      <c r="K25" s="90"/>
      <c r="L25" s="5"/>
      <c r="M25" s="5"/>
      <c r="N25" s="5"/>
      <c r="O25" s="5"/>
      <c r="P25" s="5"/>
      <c r="Q25" s="91"/>
    </row>
    <row r="26" spans="1:17" s="1" customFormat="1" ht="13">
      <c r="A26" s="8"/>
      <c r="B26" s="231" t="s">
        <v>35</v>
      </c>
      <c r="C26" s="231"/>
      <c r="D26" s="231"/>
      <c r="E26" s="231"/>
      <c r="F26" s="231"/>
      <c r="G26" s="106" t="str">
        <f>IF(AND('8'!$U$1='8'!$U$3,'8'!$U$3&gt;0),"SI","NO")</f>
        <v>SI</v>
      </c>
      <c r="I26" s="8"/>
      <c r="J26" s="231" t="s">
        <v>57</v>
      </c>
      <c r="K26" s="231"/>
      <c r="L26" s="231"/>
      <c r="M26" s="231"/>
      <c r="N26" s="231"/>
      <c r="O26" s="231"/>
      <c r="P26" s="231"/>
      <c r="Q26" s="106" t="str">
        <f>IF(AND('25'!$U$1='25'!$U$3,'25'!$U$3&gt;0),"SI","NO")</f>
        <v>SI</v>
      </c>
    </row>
    <row r="27" spans="1:17" s="1" customFormat="1" ht="14.25" customHeight="1">
      <c r="A27" s="8"/>
      <c r="B27" s="231" t="s">
        <v>36</v>
      </c>
      <c r="C27" s="231"/>
      <c r="D27" s="231"/>
      <c r="E27" s="231"/>
      <c r="F27" s="231"/>
      <c r="G27" s="106" t="str">
        <f>IF(AND('9'!$U$1='9'!$U$3,'9'!$U$3&gt;0),"SI","NO")</f>
        <v>SI</v>
      </c>
      <c r="I27" s="8"/>
      <c r="J27" s="231" t="s">
        <v>61</v>
      </c>
      <c r="K27" s="231"/>
      <c r="L27" s="231"/>
      <c r="M27" s="231"/>
      <c r="N27" s="231"/>
      <c r="O27" s="231"/>
      <c r="P27" s="231"/>
      <c r="Q27" s="106" t="str">
        <f>IF(AND('26'!$U$1='26'!$U$3,'26'!$U$3&gt;0),"SI","NO")</f>
        <v>SI</v>
      </c>
    </row>
    <row r="28" spans="1:17" s="1" customFormat="1" ht="12" customHeight="1">
      <c r="A28" s="8"/>
      <c r="B28" s="231" t="s">
        <v>37</v>
      </c>
      <c r="C28" s="231"/>
      <c r="D28" s="231"/>
      <c r="E28" s="231"/>
      <c r="F28" s="231"/>
      <c r="G28" s="106" t="str">
        <f>IF(AND('10'!$U$1='10'!$U$3,'10'!$U$3&gt;0),"SI","NO")</f>
        <v>SI</v>
      </c>
      <c r="I28" s="8"/>
      <c r="J28" s="231" t="s">
        <v>64</v>
      </c>
      <c r="K28" s="231"/>
      <c r="L28" s="231"/>
      <c r="M28" s="231"/>
      <c r="N28" s="231"/>
      <c r="O28" s="231"/>
      <c r="P28" s="231"/>
      <c r="Q28" s="106" t="str">
        <f>IF(AND('27'!$U$1='27'!$U$3,'27'!$U$3&gt;0),"SI","NO")</f>
        <v>SI</v>
      </c>
    </row>
    <row r="29" spans="1:17" s="1" customFormat="1" ht="13">
      <c r="A29" s="8"/>
      <c r="B29" s="231" t="s">
        <v>38</v>
      </c>
      <c r="C29" s="231"/>
      <c r="D29" s="231"/>
      <c r="E29" s="231"/>
      <c r="F29" s="231"/>
      <c r="G29" s="106" t="str">
        <f>IF(AND('11'!$U$1='11'!$U$3,'11'!$U$3&gt;0),"SI","NO")</f>
        <v>SI</v>
      </c>
      <c r="I29" s="89" t="s">
        <v>66</v>
      </c>
      <c r="J29" s="90"/>
      <c r="K29" s="90"/>
      <c r="L29" s="5"/>
      <c r="M29" s="5"/>
      <c r="N29" s="5"/>
      <c r="O29" s="5"/>
      <c r="P29" s="5"/>
      <c r="Q29" s="91"/>
    </row>
    <row r="30" spans="1:17" s="1" customFormat="1" ht="13">
      <c r="A30" s="8"/>
      <c r="B30" s="231" t="s">
        <v>40</v>
      </c>
      <c r="C30" s="231"/>
      <c r="D30" s="231"/>
      <c r="E30" s="231"/>
      <c r="F30" s="231"/>
      <c r="G30" s="106" t="str">
        <f>IF(AND('12'!$U$1='12'!$U$3,'12'!$U$3&gt;0),"SI","NO")</f>
        <v>SI</v>
      </c>
      <c r="I30" s="57"/>
      <c r="J30" s="231" t="s">
        <v>67</v>
      </c>
      <c r="K30" s="231"/>
      <c r="L30" s="231"/>
      <c r="M30" s="231"/>
      <c r="N30" s="231"/>
      <c r="O30" s="231"/>
      <c r="P30" s="231"/>
      <c r="Q30" s="106" t="str">
        <f>IF(AND('28'!$U$1='28'!$U$3,'28'!$U$3&gt;0),"SI","NO")</f>
        <v>SI</v>
      </c>
    </row>
    <row r="31" spans="1:17" s="1" customFormat="1" ht="13">
      <c r="A31" s="8"/>
      <c r="B31" s="231" t="s">
        <v>41</v>
      </c>
      <c r="C31" s="231"/>
      <c r="D31" s="231"/>
      <c r="E31" s="231"/>
      <c r="F31" s="231"/>
      <c r="G31" s="106" t="str">
        <f>IF(AND('13'!$U$1='13'!$U$3,'13'!$U$3&gt;0),"SI","NO")</f>
        <v>SI</v>
      </c>
      <c r="I31" s="8"/>
      <c r="J31" s="231" t="s">
        <v>70</v>
      </c>
      <c r="K31" s="231"/>
      <c r="L31" s="231"/>
      <c r="M31" s="231"/>
      <c r="N31" s="231"/>
      <c r="O31" s="231"/>
      <c r="P31" s="231"/>
      <c r="Q31" s="106"/>
    </row>
    <row r="32" spans="1:17" s="1" customFormat="1" ht="13">
      <c r="A32" s="8"/>
      <c r="B32" s="231" t="s">
        <v>42</v>
      </c>
      <c r="C32" s="231"/>
      <c r="D32" s="231"/>
      <c r="E32" s="231"/>
      <c r="F32" s="231"/>
      <c r="G32" s="106" t="str">
        <f>IF(AND('14'!$U$1='14'!$U$3,'14'!$U$3&gt;0),"SI","NO")</f>
        <v>SI</v>
      </c>
      <c r="I32" s="8"/>
      <c r="J32" s="231" t="s">
        <v>71</v>
      </c>
      <c r="K32" s="231"/>
      <c r="L32" s="231"/>
      <c r="M32" s="231"/>
      <c r="N32" s="231"/>
      <c r="O32" s="231"/>
      <c r="P32" s="231"/>
      <c r="Q32" s="106" t="str">
        <f>IF(AND('30'!$U$1='30'!$U$3,'30'!$U$3&gt;0),"SI","NO")</f>
        <v>SI</v>
      </c>
    </row>
    <row r="33" spans="1:17" s="1" customFormat="1" ht="13">
      <c r="A33" s="92" t="s">
        <v>43</v>
      </c>
      <c r="B33" s="86"/>
      <c r="C33" s="86"/>
      <c r="D33" s="5"/>
      <c r="E33" s="5"/>
      <c r="F33" s="5"/>
      <c r="G33" s="105"/>
      <c r="I33" s="8"/>
      <c r="J33" s="231" t="s">
        <v>74</v>
      </c>
      <c r="K33" s="231"/>
      <c r="L33" s="231"/>
      <c r="M33" s="231"/>
      <c r="N33" s="231"/>
      <c r="O33" s="231"/>
      <c r="P33" s="231"/>
      <c r="Q33" s="106" t="str">
        <f>IF(AND('31'!$U$1='31'!$U$3,'31'!$U$3&gt;0),"SI","NO")</f>
        <v>SI</v>
      </c>
    </row>
    <row r="34" spans="1:17" s="1" customFormat="1" ht="13">
      <c r="A34" s="8"/>
      <c r="B34" s="231" t="s">
        <v>44</v>
      </c>
      <c r="C34" s="231"/>
      <c r="D34" s="231"/>
      <c r="E34" s="231"/>
      <c r="F34" s="231"/>
      <c r="G34" s="106" t="str">
        <f>IF(AND('15'!$U$1='15'!$U$3,'15'!$U$3&gt;0),"SI","NO")</f>
        <v>SI</v>
      </c>
      <c r="I34" s="8"/>
      <c r="J34" s="231"/>
      <c r="K34" s="231"/>
      <c r="L34" s="231"/>
      <c r="M34" s="231"/>
      <c r="N34" s="231"/>
      <c r="O34" s="101"/>
      <c r="P34" s="231"/>
      <c r="Q34" s="232"/>
    </row>
    <row r="35" spans="1:17" s="1" customFormat="1" ht="15" customHeight="1">
      <c r="A35" s="8"/>
      <c r="B35" s="231" t="s">
        <v>47</v>
      </c>
      <c r="C35" s="231"/>
      <c r="D35" s="231"/>
      <c r="E35" s="231"/>
      <c r="F35" s="231"/>
      <c r="G35" s="106" t="str">
        <f>IF(AND('16'!$U$1='16'!$U$3,'16'!$U$3&gt;0),"SI","NO")</f>
        <v>SI</v>
      </c>
      <c r="I35" s="233" t="s">
        <v>377</v>
      </c>
      <c r="J35" s="234"/>
      <c r="K35" s="87"/>
      <c r="L35" s="5"/>
      <c r="M35" s="5"/>
      <c r="N35" s="5"/>
      <c r="O35" s="5"/>
      <c r="P35" s="5"/>
      <c r="Q35" s="88"/>
    </row>
    <row r="36" spans="1:17" s="1" customFormat="1" ht="12.5">
      <c r="A36" s="9"/>
      <c r="B36" s="10"/>
      <c r="C36" s="10"/>
      <c r="D36" s="10"/>
      <c r="E36" s="10"/>
      <c r="F36" s="10"/>
      <c r="G36" s="11"/>
      <c r="I36" s="9"/>
      <c r="J36" s="10"/>
      <c r="K36" s="10"/>
      <c r="L36" s="10"/>
      <c r="M36" s="10"/>
      <c r="N36" s="10"/>
      <c r="O36" s="10"/>
      <c r="P36" s="10"/>
      <c r="Q36" s="11"/>
    </row>
    <row r="37" spans="1:17" s="1" customFormat="1" ht="12.5">
      <c r="A37" s="50"/>
      <c r="B37" s="50"/>
      <c r="C37" s="50"/>
      <c r="D37" s="50"/>
      <c r="E37" s="50"/>
      <c r="F37" s="50"/>
      <c r="G37" s="50"/>
    </row>
    <row r="38" spans="1:17" s="1" customFormat="1" ht="12.5">
      <c r="A38" s="50"/>
      <c r="B38" s="50"/>
      <c r="C38" s="50"/>
      <c r="D38" s="50"/>
      <c r="E38" s="50"/>
      <c r="F38" s="50"/>
      <c r="G38" s="50"/>
    </row>
    <row r="39" spans="1:17" s="1" customFormat="1" ht="12.5">
      <c r="A39" s="50"/>
      <c r="B39" s="50"/>
      <c r="C39" s="50"/>
      <c r="D39" s="50"/>
      <c r="E39" s="50"/>
      <c r="F39" s="50"/>
      <c r="G39" s="50"/>
    </row>
    <row r="40" spans="1:17" s="1" customFormat="1" ht="15" customHeight="1">
      <c r="A40" s="50"/>
      <c r="B40" s="50"/>
      <c r="C40" s="50"/>
      <c r="D40" s="50"/>
      <c r="E40" s="50"/>
      <c r="F40" s="50"/>
      <c r="G40" s="50"/>
    </row>
    <row r="41" spans="1:17" s="1" customFormat="1" ht="12.5">
      <c r="A41" s="50"/>
      <c r="B41" s="50"/>
      <c r="C41" s="50"/>
      <c r="D41" s="50"/>
      <c r="E41" s="50"/>
      <c r="F41" s="50"/>
      <c r="G41" s="50"/>
    </row>
    <row r="42" spans="1:17" s="1" customFormat="1" ht="12.5">
      <c r="A42" s="50"/>
      <c r="B42" s="50"/>
      <c r="C42" s="50"/>
      <c r="D42" s="50"/>
      <c r="E42" s="50"/>
      <c r="F42" s="50"/>
      <c r="G42" s="50"/>
    </row>
    <row r="43" spans="1:17" s="1" customFormat="1" ht="12.5">
      <c r="A43" s="50"/>
      <c r="B43" s="50"/>
      <c r="C43" s="50"/>
      <c r="D43" s="50"/>
      <c r="E43" s="50"/>
      <c r="F43" s="50"/>
      <c r="G43" s="50"/>
    </row>
    <row r="44" spans="1:17" s="1" customFormat="1" ht="12.5">
      <c r="A44" s="50"/>
      <c r="B44" s="50"/>
      <c r="C44" s="50"/>
      <c r="D44" s="50"/>
      <c r="E44" s="50"/>
      <c r="F44" s="50"/>
      <c r="G44" s="50"/>
    </row>
    <row r="45" spans="1:17" ht="12.5">
      <c r="I45" s="1"/>
      <c r="J45" s="1"/>
      <c r="K45" s="1"/>
      <c r="L45" s="1"/>
      <c r="M45" s="1"/>
      <c r="N45" s="1"/>
      <c r="O45" s="1"/>
      <c r="P45" s="1"/>
      <c r="Q45" s="1"/>
    </row>
    <row r="46" spans="1:17" ht="12.5">
      <c r="I46" s="1"/>
      <c r="J46" s="1"/>
      <c r="K46" s="1"/>
      <c r="L46" s="1"/>
      <c r="M46" s="1"/>
      <c r="N46" s="1"/>
      <c r="O46" s="1"/>
      <c r="P46" s="1"/>
      <c r="Q46" s="1"/>
    </row>
    <row r="47" spans="1:17" ht="12.5">
      <c r="I47" s="1"/>
      <c r="J47" s="1"/>
      <c r="K47" s="1"/>
      <c r="L47" s="1"/>
      <c r="M47" s="1"/>
      <c r="N47" s="1"/>
      <c r="O47" s="1"/>
      <c r="P47" s="1"/>
      <c r="Q47" s="1"/>
    </row>
  </sheetData>
  <sheetProtection algorithmName="SHA-512" hashValue="XKnwJYX3QWzpjhVPFLznzO821KUgkbRPn6k9PXRPIV2TF0njvP8ngbTbrx7bMi8Eozdi52I5HExsbwaeFCT/Xw==" saltValue="/KSvipD8qJKQlRq9dY1hPg==" spinCount="100000" sheet="1" objects="1" scenarios="1" formatRows="0"/>
  <mergeCells count="48">
    <mergeCell ref="I11:K11"/>
    <mergeCell ref="J32:P32"/>
    <mergeCell ref="J17:P17"/>
    <mergeCell ref="J18:P18"/>
    <mergeCell ref="J19:P19"/>
    <mergeCell ref="J21:P21"/>
    <mergeCell ref="J22:P22"/>
    <mergeCell ref="J23:P23"/>
    <mergeCell ref="J24:P24"/>
    <mergeCell ref="J26:P26"/>
    <mergeCell ref="J27:P27"/>
    <mergeCell ref="J28:P28"/>
    <mergeCell ref="J30:P30"/>
    <mergeCell ref="B22:F22"/>
    <mergeCell ref="B35:F35"/>
    <mergeCell ref="B34:F34"/>
    <mergeCell ref="I14:Q14"/>
    <mergeCell ref="B18:F18"/>
    <mergeCell ref="B19:F19"/>
    <mergeCell ref="B20:F20"/>
    <mergeCell ref="B21:F21"/>
    <mergeCell ref="B32:F32"/>
    <mergeCell ref="B30:F30"/>
    <mergeCell ref="B31:F31"/>
    <mergeCell ref="B28:F28"/>
    <mergeCell ref="B29:F29"/>
    <mergeCell ref="B26:F26"/>
    <mergeCell ref="B27:F27"/>
    <mergeCell ref="B23:F23"/>
    <mergeCell ref="A1:G1"/>
    <mergeCell ref="A5:G5"/>
    <mergeCell ref="A14:G14"/>
    <mergeCell ref="A3:G3"/>
    <mergeCell ref="A4:G4"/>
    <mergeCell ref="A6:G6"/>
    <mergeCell ref="A8:G8"/>
    <mergeCell ref="A10:G10"/>
    <mergeCell ref="A7:B7"/>
    <mergeCell ref="C7:E7"/>
    <mergeCell ref="C9:G9"/>
    <mergeCell ref="A11:B11"/>
    <mergeCell ref="C11:G11"/>
    <mergeCell ref="P34:Q34"/>
    <mergeCell ref="J31:P31"/>
    <mergeCell ref="J33:P33"/>
    <mergeCell ref="B24:F24"/>
    <mergeCell ref="I35:J35"/>
    <mergeCell ref="J34:N34"/>
  </mergeCells>
  <dataValidations count="1">
    <dataValidation type="whole" allowBlank="1" showInputMessage="1" showErrorMessage="1" error="Valor NO Válido." prompt="Solo números" sqref="C7" xr:uid="{00000000-0002-0000-0000-000000000000}">
      <formula1>Entero_Minimo</formula1>
      <formula2>Entero_Maximo</formula2>
    </dataValidation>
  </dataValidations>
  <hyperlinks>
    <hyperlink ref="B18:C18" location="'P1'!A1" display="Principio 1: Paridad de trato" xr:uid="{00000000-0004-0000-0000-000000000000}"/>
    <hyperlink ref="B19:C19" location="'P2'!A1" display="Principio 2: Participación de los accionistas" xr:uid="{00000000-0004-0000-0000-000001000000}"/>
    <hyperlink ref="B20:C20" location="'P3'!A1" display="Principio 3: No dilución en la participación en el capital social" xr:uid="{00000000-0004-0000-0000-000002000000}"/>
    <hyperlink ref="B21:C21" location="'P4'!A1" display="Principio 4: Información y comunicación a los accionistas" xr:uid="{00000000-0004-0000-0000-000003000000}"/>
    <hyperlink ref="B22:C22" location="'P5'!A1" display="Principio 5: Participación en dividendos de la Sociedad" xr:uid="{00000000-0004-0000-0000-000004000000}"/>
    <hyperlink ref="B23:C23" location="'P6'!A1" display="Principio 6: Cambio o toma de control" xr:uid="{00000000-0004-0000-0000-000005000000}"/>
    <hyperlink ref="B24:C24" location="'P7'!A1" display="Principio 7: Arbitraje para solución de controversias" xr:uid="{00000000-0004-0000-0000-000006000000}"/>
    <hyperlink ref="B26:C26" location="'P8'!A1" display="Principio 8: Función y competencia" xr:uid="{00000000-0004-0000-0000-000007000000}"/>
    <hyperlink ref="B27:C27" location="'P9'!A1" display="Principio 9: Reglamento de Junta General de Accionistas" xr:uid="{00000000-0004-0000-0000-000008000000}"/>
    <hyperlink ref="B28:C28" location="'P10'!A1" display="Principio 10: Mecanismos de convocatoria" xr:uid="{00000000-0004-0000-0000-000009000000}"/>
    <hyperlink ref="B29:C29" location="'P11'!A1" display="Principio 11: Propuestas de puntos de agenda" xr:uid="{00000000-0004-0000-0000-00000A000000}"/>
    <hyperlink ref="B30:C30" location="'P12'!A1" display="Principio 12: Procedimientos para el ejercicio del voto" xr:uid="{00000000-0004-0000-0000-00000B000000}"/>
    <hyperlink ref="B31:C31" location="'P13'!A1" display="Principio 13: Delegación de voto" xr:uid="{00000000-0004-0000-0000-00000C000000}"/>
    <hyperlink ref="B32:C32" location="'P14'!A1" display="Principio 14: Seguimiento de acuerdos de JGA" xr:uid="{00000000-0004-0000-0000-00000D000000}"/>
    <hyperlink ref="B35:C35" location="'P16'!A1" display="Principio 16: Funciones del Directorio" xr:uid="{00000000-0004-0000-0000-00000E000000}"/>
    <hyperlink ref="B34:C34" location="'P15'!A1" display="Principio 15: Conformación del Directorio" xr:uid="{00000000-0004-0000-0000-00000F000000}"/>
    <hyperlink ref="B18:F18" location="'1'!A1" display="Principio 1: Paridad de trato" xr:uid="{00000000-0004-0000-0000-000010000000}"/>
    <hyperlink ref="B19:F19" location="'2'!A1" display="Principio 2: Participación de los accionistas" xr:uid="{00000000-0004-0000-0000-000011000000}"/>
    <hyperlink ref="B20:F20" location="'3'!A1" display="Principio 3: No dilución en la participación en el capital social" xr:uid="{00000000-0004-0000-0000-000012000000}"/>
    <hyperlink ref="B21:F21" location="'4'!A1" display="Principio 4: Información y comunicación a los accionistas" xr:uid="{00000000-0004-0000-0000-000013000000}"/>
    <hyperlink ref="B22:F22" location="'5'!A1" display="Principio 5: Participación en dividendos de la Sociedad" xr:uid="{00000000-0004-0000-0000-000014000000}"/>
    <hyperlink ref="B23:F23" location="'6'!A1" display="Principio 6: Cambio o toma de control" xr:uid="{00000000-0004-0000-0000-000015000000}"/>
    <hyperlink ref="B24:F24" location="'7'!A1" display="Principio 7: Arbitraje para solución de controversias" xr:uid="{00000000-0004-0000-0000-000016000000}"/>
    <hyperlink ref="B26:F26" location="'8'!A1" display="Principio 8: Función y competencia" xr:uid="{00000000-0004-0000-0000-000017000000}"/>
    <hyperlink ref="B27:F27" location="'9'!A1" display="Principio 9: Reglamento de Junta General de Accionistas" xr:uid="{00000000-0004-0000-0000-000018000000}"/>
    <hyperlink ref="J26:K26" location="Principio25!A1" display="Principio 25: Entorno del sistema de gestión de riesgos" xr:uid="{00000000-0004-0000-0000-000019000000}"/>
    <hyperlink ref="J27:K27" location="Principio26!A1" display="Principio 26: Auditoría interna" xr:uid="{00000000-0004-0000-0000-00001A000000}"/>
    <hyperlink ref="J28:K28" location="Principio27!A1" display="Principio 27: Auditores externos" xr:uid="{00000000-0004-0000-0000-00001B000000}"/>
    <hyperlink ref="J19:K19" location="'P19'!A1" display="Principio 19: Directores Independientes" xr:uid="{00000000-0004-0000-0000-00001C000000}"/>
    <hyperlink ref="J17:K17" location="'P17'!A1" display="Principio 17: Deberes y derechos de los miembros del Directorio" xr:uid="{00000000-0004-0000-0000-00001D000000}"/>
    <hyperlink ref="J18:K18" location="'P18'!A1" display="Principio 18: Reglamento de Directorio" xr:uid="{00000000-0004-0000-0000-00001E000000}"/>
    <hyperlink ref="J24:K24" location="'P24'!A1" display="Principio 24: Funciones de la Alta Gerencia" xr:uid="{00000000-0004-0000-0000-00001F000000}"/>
    <hyperlink ref="B28:F28" location="'10'!A1" display="Principio 10: Mecanismos de convocatoria" xr:uid="{00000000-0004-0000-0000-000020000000}"/>
    <hyperlink ref="B29:F29" location="'11'!A1" display="Principio 11: Propuestas de puntos de agenda" xr:uid="{00000000-0004-0000-0000-000021000000}"/>
    <hyperlink ref="B30:F30" location="'12'!A1" display="Principio 12: Procedimientos para el ejercicio del voto" xr:uid="{00000000-0004-0000-0000-000022000000}"/>
    <hyperlink ref="B31:F31" location="'13'!A1" display="Principio 13: Delegación de voto" xr:uid="{00000000-0004-0000-0000-000023000000}"/>
    <hyperlink ref="B32:F32" location="'14'!A1" display="Principio 14: Seguimiento de acuerdos de JGA" xr:uid="{00000000-0004-0000-0000-000024000000}"/>
    <hyperlink ref="B34:F34" location="'15'!A1" display="Principio 15: Conformación del Directorio" xr:uid="{00000000-0004-0000-0000-000025000000}"/>
    <hyperlink ref="B35:F35" location="'16'!A1" display="Principio 16: Funciones del Directorio" xr:uid="{00000000-0004-0000-0000-000026000000}"/>
    <hyperlink ref="J17:N17" location="'17'!A1" display="Principio 17: Deberes y derechos de los miembros del Directorio" xr:uid="{00000000-0004-0000-0000-000027000000}"/>
    <hyperlink ref="J18:N18" location="'18'!A1" display="Principio 18: Reglamento de Directorio" xr:uid="{00000000-0004-0000-0000-000028000000}"/>
    <hyperlink ref="J19:N19" location="'19'!A1" display="Principio 19: Directores Independientes" xr:uid="{00000000-0004-0000-0000-000029000000}"/>
    <hyperlink ref="J20:N20" location="'20'!A1" display="Principio 20: Operatividad del Directorio" xr:uid="{00000000-0004-0000-0000-00002A000000}"/>
    <hyperlink ref="J21:N21" location="'21'!A1" display="Principio 21: Comités especiales" xr:uid="{00000000-0004-0000-0000-00002B000000}"/>
    <hyperlink ref="J22:N22" location="'22'!A1" display="Principio 22: Código de Ética y conflictos de interés" xr:uid="{00000000-0004-0000-0000-00002C000000}"/>
    <hyperlink ref="J23:N23" location="'23'!A1" display="Principio 23: Operaciones con partes vinculadas" xr:uid="{00000000-0004-0000-0000-00002D000000}"/>
    <hyperlink ref="J24:N24" location="'24'!A1" display="Principio 24: Funciones de la Alta Gerencia" xr:uid="{00000000-0004-0000-0000-00002E000000}"/>
    <hyperlink ref="J26:N26" location="'25'!A1" display="Principio 25: Entorno del sistema de gestión de riesgos" xr:uid="{00000000-0004-0000-0000-00002F000000}"/>
    <hyperlink ref="J27:N27" location="'26'!A1" display="Principio 26: Auditoría interna" xr:uid="{00000000-0004-0000-0000-000030000000}"/>
    <hyperlink ref="J28:N28" location="'27'!A1" display="Principio 27: Auditores externos" xr:uid="{00000000-0004-0000-0000-000031000000}"/>
    <hyperlink ref="J30:N30" location="'28'!A1" display="Principio 28: Política de información" xr:uid="{00000000-0004-0000-0000-000032000000}"/>
    <hyperlink ref="J31:N31" location="'29'!A1" display="Principio 29: Estados Financieros y Memoria Anual" xr:uid="{00000000-0004-0000-0000-000033000000}"/>
    <hyperlink ref="J32:N32" location="'30'!A1" display="Principio 30: Información sobre estructura accionaria y acuerdos entre los accionistas" xr:uid="{00000000-0004-0000-0000-000034000000}"/>
    <hyperlink ref="J33:N33" location="'31'!A1" display="Principio 31: Informe de gobierno corporativo" xr:uid="{00000000-0004-0000-0000-000035000000}"/>
    <hyperlink ref="I35:J35" location="SeccionC!A1" display="SECCION C" xr:uid="{00000000-0004-0000-0000-000036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V14"/>
  <sheetViews>
    <sheetView topLeftCell="A4" zoomScale="85" zoomScaleNormal="85" workbookViewId="0">
      <selection activeCell="E10" sqref="E10"/>
    </sheetView>
  </sheetViews>
  <sheetFormatPr baseColWidth="10" defaultColWidth="11.453125" defaultRowHeight="12.5"/>
  <cols>
    <col min="1" max="1" width="43.90625" style="1" customWidth="1"/>
    <col min="2" max="2" width="4.90625" style="1" customWidth="1"/>
    <col min="3" max="3" width="5.54296875" style="1" customWidth="1"/>
    <col min="4" max="4" width="6.6328125" style="1" customWidth="1"/>
    <col min="5" max="5" width="25.453125" style="1" customWidth="1"/>
    <col min="6" max="6" width="1.453125" style="1" customWidth="1"/>
    <col min="7" max="7" width="5.36328125" style="1" bestFit="1" customWidth="1"/>
    <col min="8" max="8" width="46.08984375" style="41" customWidth="1"/>
    <col min="9" max="12" width="2.453125" style="1" customWidth="1"/>
    <col min="13" max="16" width="3.6328125" style="1" customWidth="1"/>
    <col min="17" max="18" width="4.36328125" style="1" customWidth="1"/>
    <col min="19" max="19" width="4.36328125" style="67" customWidth="1"/>
    <col min="20" max="20" width="4.36328125" style="1" customWidth="1"/>
    <col min="21" max="21" width="4" style="67" bestFit="1" customWidth="1"/>
    <col min="22" max="22" width="2" style="67" customWidth="1"/>
    <col min="23" max="23" width="4.36328125" style="1" customWidth="1"/>
    <col min="24" max="16384" width="11.453125" style="1"/>
  </cols>
  <sheetData>
    <row r="1" spans="1:22" ht="38.25" customHeight="1">
      <c r="A1" s="313" t="s">
        <v>782</v>
      </c>
      <c r="B1" s="314"/>
      <c r="C1" s="314"/>
      <c r="D1" s="314"/>
      <c r="E1" s="314"/>
      <c r="U1" s="67">
        <v>1</v>
      </c>
    </row>
    <row r="2" spans="1:22" ht="11.25" hidden="1" customHeight="1">
      <c r="A2" s="71" t="s">
        <v>444</v>
      </c>
      <c r="B2" s="71" t="s">
        <v>444</v>
      </c>
      <c r="C2" s="71" t="s">
        <v>444</v>
      </c>
      <c r="D2" s="71" t="s">
        <v>444</v>
      </c>
      <c r="E2" s="71" t="s">
        <v>444</v>
      </c>
      <c r="F2" s="71" t="s">
        <v>444</v>
      </c>
      <c r="H2" s="71" t="s">
        <v>444</v>
      </c>
      <c r="I2" s="71" t="s">
        <v>444</v>
      </c>
      <c r="J2" s="71" t="s">
        <v>444</v>
      </c>
      <c r="K2" s="71" t="s">
        <v>444</v>
      </c>
      <c r="L2" s="71" t="s">
        <v>444</v>
      </c>
      <c r="M2" s="71" t="s">
        <v>444</v>
      </c>
      <c r="N2" s="71" t="s">
        <v>444</v>
      </c>
    </row>
    <row r="3" spans="1:22" ht="14">
      <c r="A3" s="217" t="s">
        <v>35</v>
      </c>
      <c r="B3" s="217"/>
      <c r="C3" s="217"/>
      <c r="D3" s="217"/>
      <c r="E3" s="217"/>
      <c r="U3" s="67">
        <f>SUM(V:V)</f>
        <v>1</v>
      </c>
    </row>
    <row r="4" spans="1:22" ht="15" customHeight="1">
      <c r="A4" s="209" t="s">
        <v>108</v>
      </c>
      <c r="B4" s="209"/>
      <c r="C4" s="209"/>
      <c r="D4" s="209"/>
      <c r="E4" s="209"/>
      <c r="G4"/>
      <c r="H4" s="93" t="s">
        <v>355</v>
      </c>
    </row>
    <row r="5" spans="1:22" ht="13">
      <c r="B5" s="99" t="s">
        <v>1</v>
      </c>
      <c r="C5" s="99" t="s">
        <v>2</v>
      </c>
      <c r="D5" s="207" t="s">
        <v>3</v>
      </c>
      <c r="E5" s="207"/>
      <c r="G5" s="54" t="s">
        <v>388</v>
      </c>
    </row>
    <row r="6" spans="1:22" ht="47.25" customHeight="1">
      <c r="A6" s="72" t="s">
        <v>109</v>
      </c>
      <c r="B6" s="98" t="s">
        <v>15</v>
      </c>
      <c r="C6" s="98"/>
      <c r="D6" s="208"/>
      <c r="E6" s="208"/>
      <c r="G6" s="55" t="str">
        <f>CONCATENATE("(",LEN(D6),")")</f>
        <v>(0)</v>
      </c>
      <c r="H6" s="53"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67">
        <v>50</v>
      </c>
      <c r="U6"/>
      <c r="V6" s="68">
        <f>IF( AND(B6="",C6=""),0,IF(AND(C6&lt;&gt;"",D6=""),0,1))</f>
        <v>1</v>
      </c>
    </row>
    <row r="7" spans="1:22" ht="9.75" customHeight="1">
      <c r="A7" s="312"/>
      <c r="B7" s="312"/>
      <c r="C7" s="312"/>
      <c r="D7" s="312"/>
      <c r="E7" s="312"/>
    </row>
    <row r="8" spans="1:22" ht="30.75" customHeight="1">
      <c r="A8" s="226" t="s">
        <v>640</v>
      </c>
      <c r="B8" s="226"/>
      <c r="C8" s="226"/>
      <c r="D8" s="226"/>
      <c r="E8" s="226"/>
      <c r="G8"/>
    </row>
    <row r="9" spans="1:22" ht="13">
      <c r="A9" s="291"/>
      <c r="B9" s="291"/>
      <c r="C9" s="14" t="s">
        <v>1</v>
      </c>
      <c r="D9" s="14" t="s">
        <v>2</v>
      </c>
      <c r="E9" s="14" t="s">
        <v>110</v>
      </c>
    </row>
    <row r="10" spans="1:22" ht="31.5">
      <c r="A10" s="308" t="s">
        <v>111</v>
      </c>
      <c r="B10" s="308"/>
      <c r="C10" s="98"/>
      <c r="D10" s="98" t="s">
        <v>15</v>
      </c>
      <c r="E10" s="73" t="s">
        <v>818</v>
      </c>
      <c r="H10" s="41" t="str">
        <f>IF(( AND($C$10="x",$D$10="x") ),"(*) Marcar solo un valor: Si o No","")</f>
        <v/>
      </c>
      <c r="S10" s="67">
        <v>148</v>
      </c>
      <c r="U10" s="1"/>
    </row>
    <row r="11" spans="1:22" ht="31.5">
      <c r="A11" s="308" t="s">
        <v>112</v>
      </c>
      <c r="B11" s="308"/>
      <c r="C11" s="98"/>
      <c r="D11" s="98" t="s">
        <v>15</v>
      </c>
      <c r="E11" s="73" t="s">
        <v>819</v>
      </c>
      <c r="H11" s="41" t="str">
        <f>IF(( AND($C$11="x",$D$11="x") ),"(*) Marcar solo un valor: Si o No","")</f>
        <v/>
      </c>
      <c r="S11" s="67">
        <v>149</v>
      </c>
      <c r="U11" s="1"/>
    </row>
    <row r="12" spans="1:22" ht="31.5">
      <c r="A12" s="308" t="s">
        <v>113</v>
      </c>
      <c r="B12" s="308"/>
      <c r="C12" s="98"/>
      <c r="D12" s="98" t="s">
        <v>15</v>
      </c>
      <c r="E12" s="73" t="s">
        <v>819</v>
      </c>
      <c r="H12" s="41" t="str">
        <f>IF(( AND($C$12="x",$D$12="x") ),"(*) Marcar solo un valor: Si o No","")</f>
        <v/>
      </c>
      <c r="S12" s="67">
        <v>150</v>
      </c>
      <c r="U12" s="1"/>
    </row>
    <row r="13" spans="1:22" ht="31.5">
      <c r="A13" s="308" t="s">
        <v>114</v>
      </c>
      <c r="B13" s="308"/>
      <c r="C13" s="98"/>
      <c r="D13" s="98" t="s">
        <v>15</v>
      </c>
      <c r="E13" s="73" t="s">
        <v>819</v>
      </c>
      <c r="H13" s="41" t="str">
        <f>IF(( AND($C$13="x",$D$13="x") ),"(*) Marcar solo un valor: Si o No","")</f>
        <v/>
      </c>
      <c r="S13" s="67">
        <v>151</v>
      </c>
      <c r="U13" s="1"/>
    </row>
    <row r="14" spans="1:22" ht="84">
      <c r="A14" s="308" t="s">
        <v>115</v>
      </c>
      <c r="B14" s="308"/>
      <c r="C14" s="98"/>
      <c r="D14" s="98" t="s">
        <v>15</v>
      </c>
      <c r="E14" s="73" t="s">
        <v>820</v>
      </c>
      <c r="H14" s="41" t="str">
        <f>IF(( AND($C$14="x",$D$14="x") ),"(*) Marcar solo un valor: Si o No","")</f>
        <v/>
      </c>
      <c r="S14" s="67">
        <v>152</v>
      </c>
      <c r="U14"/>
    </row>
  </sheetData>
  <sheetProtection algorithmName="SHA-512" hashValue="8Ova6n0nXEwyR2DuRWN8IjwC21phZflzukPSQufE6mq+oOBbq0W/PkU5kv/Nxx1gdMvaAgmdUQam4bMFtky+sQ==" saltValue="5hhCyl1zuGeuIJjrKjrcrg==" spinCount="100000" sheet="1" objects="1" scenarios="1" formatRows="0"/>
  <mergeCells count="13">
    <mergeCell ref="A14:B14"/>
    <mergeCell ref="D5:E5"/>
    <mergeCell ref="D6:E6"/>
    <mergeCell ref="A8:E8"/>
    <mergeCell ref="A1:E1"/>
    <mergeCell ref="A9:B9"/>
    <mergeCell ref="A10:B10"/>
    <mergeCell ref="A11:B11"/>
    <mergeCell ref="A12:B12"/>
    <mergeCell ref="A13:B13"/>
    <mergeCell ref="A3:E3"/>
    <mergeCell ref="A4:E4"/>
    <mergeCell ref="A7:E7"/>
  </mergeCells>
  <dataValidations count="2">
    <dataValidation type="textLength" allowBlank="1" showErrorMessage="1" error="Cantidad de caracteres NO valido." sqref="D6:E6" xr:uid="{00000000-0002-0000-0900-000000000000}">
      <formula1>Explicacion_LongMinimo</formula1>
      <formula2>Explicacion_LongMaximo</formula2>
    </dataValidation>
    <dataValidation type="custom" allowBlank="1" showDropDown="1" showInputMessage="1" showErrorMessage="1" error="Valor NO Válido." prompt="Ingrese &quot;X&quot;" sqref="B6:C6 C10:D14" xr:uid="{00000000-0002-0000-0900-000001000000}">
      <formula1>COUNTIF(Respuesta_SINO,TRIM(CELL("contents")))=1</formula1>
    </dataValidation>
  </dataValidations>
  <hyperlinks>
    <hyperlink ref="H4" location="Principal!A1" display="Volver al Indice"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V23"/>
  <sheetViews>
    <sheetView zoomScale="85" zoomScaleNormal="85" workbookViewId="0">
      <selection activeCell="F24" sqref="F24"/>
    </sheetView>
  </sheetViews>
  <sheetFormatPr baseColWidth="10" defaultColWidth="11.453125" defaultRowHeight="12.5"/>
  <cols>
    <col min="1" max="1" width="25.54296875" style="1" customWidth="1"/>
    <col min="2" max="2" width="17.6328125" style="1" customWidth="1"/>
    <col min="3" max="3" width="4.90625" style="1" customWidth="1"/>
    <col min="4" max="4" width="5.54296875" style="1" customWidth="1"/>
    <col min="5" max="5" width="8" style="1" customWidth="1"/>
    <col min="6" max="6" width="7" style="1" customWidth="1"/>
    <col min="7" max="7" width="19.36328125" style="1" customWidth="1"/>
    <col min="8" max="8" width="1.54296875" style="1" customWidth="1"/>
    <col min="9" max="9" width="5.36328125" style="1" bestFit="1" customWidth="1"/>
    <col min="10" max="10" width="45" style="41" customWidth="1"/>
    <col min="11" max="14" width="1.6328125" style="1" customWidth="1"/>
    <col min="15" max="18" width="4.453125" style="1" customWidth="1"/>
    <col min="19" max="19" width="5.54296875" style="67" customWidth="1"/>
    <col min="20" max="20" width="5.54296875" style="1" customWidth="1"/>
    <col min="21" max="21" width="4" style="67" bestFit="1" customWidth="1"/>
    <col min="22" max="22" width="2.453125" style="67" customWidth="1"/>
    <col min="23" max="16384" width="11.453125" style="1"/>
  </cols>
  <sheetData>
    <row r="1" spans="1:22" ht="14">
      <c r="A1" s="217" t="s">
        <v>36</v>
      </c>
      <c r="B1" s="217"/>
      <c r="C1" s="217"/>
      <c r="D1" s="217"/>
      <c r="E1" s="217"/>
      <c r="F1" s="217"/>
      <c r="G1" s="217"/>
      <c r="J1" s="94" t="str">
        <f>'8'!A1</f>
        <v>PILAR II: Junta General de Accionistas (JGA)</v>
      </c>
      <c r="U1" s="67">
        <v>1</v>
      </c>
    </row>
    <row r="2" spans="1:22"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c r="A3" s="209" t="s">
        <v>116</v>
      </c>
      <c r="B3" s="209"/>
      <c r="C3" s="209"/>
      <c r="D3" s="209"/>
      <c r="E3" s="209"/>
      <c r="F3" s="209"/>
      <c r="G3" s="209"/>
      <c r="J3" s="93" t="s">
        <v>355</v>
      </c>
      <c r="U3" s="67">
        <f>SUM(V:V)</f>
        <v>1</v>
      </c>
    </row>
    <row r="4" spans="1:22" ht="26.25" customHeight="1">
      <c r="A4" s="218"/>
      <c r="B4" s="219"/>
      <c r="C4" s="99" t="s">
        <v>1</v>
      </c>
      <c r="D4" s="99" t="s">
        <v>2</v>
      </c>
      <c r="E4" s="207" t="s">
        <v>3</v>
      </c>
      <c r="F4" s="207"/>
      <c r="G4" s="207"/>
      <c r="I4" s="54" t="s">
        <v>388</v>
      </c>
    </row>
    <row r="5" spans="1:22" ht="47.25" customHeight="1">
      <c r="A5" s="261" t="s">
        <v>117</v>
      </c>
      <c r="B5" s="262"/>
      <c r="C5" s="98" t="s">
        <v>15</v>
      </c>
      <c r="D5" s="98"/>
      <c r="E5" s="220"/>
      <c r="F5" s="237"/>
      <c r="G5" s="221"/>
      <c r="I5" s="55" t="str">
        <f>CONCATENATE("(",LEN(E5),")")</f>
        <v>(0)</v>
      </c>
      <c r="J5" s="53"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67">
        <v>51</v>
      </c>
      <c r="V5" s="68">
        <f>IF( AND(C5="",D5=""),0,IF(AND(D5&lt;&gt;"",E5=""),0,1))</f>
        <v>1</v>
      </c>
    </row>
    <row r="6" spans="1:22" ht="9.75" customHeight="1">
      <c r="A6" s="315"/>
      <c r="B6" s="315"/>
      <c r="C6" s="315"/>
      <c r="D6" s="315"/>
      <c r="E6" s="315"/>
      <c r="F6" s="315"/>
      <c r="G6" s="315"/>
    </row>
    <row r="7" spans="1:22" ht="24.65" customHeight="1">
      <c r="A7" s="226" t="s">
        <v>470</v>
      </c>
      <c r="B7" s="226"/>
      <c r="C7" s="226"/>
      <c r="D7" s="226"/>
      <c r="E7" s="226"/>
      <c r="F7" s="226"/>
      <c r="G7" s="226"/>
      <c r="I7"/>
    </row>
    <row r="8" spans="1:22" ht="8.25" customHeight="1">
      <c r="A8" s="315"/>
      <c r="B8" s="315"/>
      <c r="C8" s="315"/>
      <c r="D8" s="315"/>
      <c r="E8" s="315"/>
      <c r="F8" s="315"/>
      <c r="G8" s="315"/>
    </row>
    <row r="9" spans="1:22" ht="31.25" customHeight="1">
      <c r="A9" s="116"/>
      <c r="B9" s="116"/>
      <c r="C9" s="116"/>
      <c r="D9" s="116"/>
      <c r="E9" s="14" t="s">
        <v>1</v>
      </c>
      <c r="F9" s="14" t="s">
        <v>2</v>
      </c>
      <c r="G9" s="142" t="s">
        <v>463</v>
      </c>
    </row>
    <row r="10" spans="1:22" ht="15.75" customHeight="1">
      <c r="A10" s="301" t="s">
        <v>468</v>
      </c>
      <c r="B10" s="302"/>
      <c r="C10" s="302"/>
      <c r="D10" s="303"/>
      <c r="E10" s="98" t="s">
        <v>15</v>
      </c>
      <c r="F10" s="98"/>
      <c r="G10" s="73"/>
      <c r="J10" s="41" t="str">
        <f>IF(( AND($E$10="x",$F$10="x") ),"(*) Marcar solo un valor: Si o No","")</f>
        <v/>
      </c>
      <c r="S10" s="67">
        <v>423</v>
      </c>
      <c r="U10" s="1"/>
    </row>
    <row r="11" spans="1:22" ht="30" customHeight="1">
      <c r="A11" s="301" t="s">
        <v>469</v>
      </c>
      <c r="B11" s="302"/>
      <c r="C11" s="302"/>
      <c r="D11" s="303"/>
      <c r="E11" s="98"/>
      <c r="F11" s="98" t="s">
        <v>15</v>
      </c>
      <c r="G11" s="73" t="s">
        <v>821</v>
      </c>
      <c r="J11" s="41" t="str">
        <f>IF(( AND($E$11="x",$F$11="x") ),"(*) Marcar solo un valor: Si o No","")</f>
        <v/>
      </c>
      <c r="S11" s="67">
        <v>424</v>
      </c>
      <c r="U11" s="1"/>
    </row>
    <row r="12" spans="1:22" ht="13.5" customHeight="1">
      <c r="A12" s="301" t="s">
        <v>641</v>
      </c>
      <c r="B12" s="302"/>
      <c r="C12" s="302"/>
      <c r="D12" s="303"/>
      <c r="E12" s="98" t="s">
        <v>15</v>
      </c>
      <c r="F12" s="98"/>
      <c r="G12" s="73"/>
      <c r="J12" s="41" t="str">
        <f>IF(( AND($E$12="x",$F$12="x") ),"(*) Marcar solo un valor: Si o No","")</f>
        <v/>
      </c>
      <c r="S12" s="67">
        <v>154</v>
      </c>
      <c r="U12" s="1"/>
    </row>
    <row r="13" spans="1:22" ht="24.65" customHeight="1">
      <c r="A13" s="301" t="s">
        <v>642</v>
      </c>
      <c r="B13" s="302"/>
      <c r="C13" s="302"/>
      <c r="D13" s="303"/>
      <c r="E13" s="98" t="s">
        <v>15</v>
      </c>
      <c r="F13" s="98"/>
      <c r="G13" s="73"/>
      <c r="J13" s="41" t="str">
        <f>IF(( AND($E$13="x",$F$13="x") ),"(*) Marcar solo un valor: Si o No","")</f>
        <v/>
      </c>
      <c r="S13" s="67">
        <v>155</v>
      </c>
      <c r="U13" s="1"/>
    </row>
    <row r="14" spans="1:22" ht="15.75" customHeight="1">
      <c r="A14" s="301" t="s">
        <v>643</v>
      </c>
      <c r="B14" s="302"/>
      <c r="C14" s="302"/>
      <c r="D14" s="303"/>
      <c r="E14" s="98" t="s">
        <v>15</v>
      </c>
      <c r="F14" s="98"/>
      <c r="G14" s="73"/>
      <c r="J14" s="41" t="str">
        <f>IF(( AND($E$14="x",$F$14="x") ),"(*) Marcar solo un valor: Si o No","")</f>
        <v/>
      </c>
      <c r="S14" s="67">
        <v>156</v>
      </c>
      <c r="U14" s="1"/>
    </row>
    <row r="15" spans="1:22" ht="43.5" customHeight="1">
      <c r="A15" s="301" t="s">
        <v>467</v>
      </c>
      <c r="B15" s="302"/>
      <c r="C15" s="302"/>
      <c r="D15" s="303"/>
      <c r="E15" s="98" t="s">
        <v>15</v>
      </c>
      <c r="F15" s="98"/>
      <c r="G15" s="73" t="s">
        <v>822</v>
      </c>
      <c r="J15" s="41" t="str">
        <f>IF(( AND($E$15="x",$F$15="x") ),"(*) Marcar solo un valor: Si o No","")</f>
        <v/>
      </c>
      <c r="S15" s="67">
        <v>157</v>
      </c>
      <c r="U15" s="1"/>
    </row>
    <row r="16" spans="1:22" ht="59" customHeight="1">
      <c r="A16" s="301" t="s">
        <v>464</v>
      </c>
      <c r="B16" s="302"/>
      <c r="C16" s="302"/>
      <c r="D16" s="303"/>
      <c r="E16" s="98" t="s">
        <v>15</v>
      </c>
      <c r="F16" s="98"/>
      <c r="G16" s="73" t="s">
        <v>823</v>
      </c>
      <c r="J16" s="41" t="str">
        <f>IF(( AND($E$16="x",$F$16="x") ),"(*) Marcar solo un valor: Si o No","")</f>
        <v/>
      </c>
      <c r="S16" s="67">
        <v>429</v>
      </c>
      <c r="U16" s="1"/>
    </row>
    <row r="17" spans="1:21" ht="58" customHeight="1">
      <c r="A17" s="301" t="s">
        <v>465</v>
      </c>
      <c r="B17" s="302"/>
      <c r="C17" s="302"/>
      <c r="D17" s="303"/>
      <c r="E17" s="98" t="s">
        <v>15</v>
      </c>
      <c r="F17" s="98"/>
      <c r="G17" s="73" t="s">
        <v>823</v>
      </c>
      <c r="J17" s="41" t="str">
        <f>IF(( AND($E$17="x",$F$17="x") ),"(*) Marcar solo un valor: Si o No","")</f>
        <v/>
      </c>
      <c r="S17" s="67">
        <v>430</v>
      </c>
      <c r="U17" s="1"/>
    </row>
    <row r="18" spans="1:21" ht="58" customHeight="1">
      <c r="A18" s="301" t="s">
        <v>466</v>
      </c>
      <c r="B18" s="302"/>
      <c r="C18" s="302"/>
      <c r="D18" s="303"/>
      <c r="E18" s="98" t="s">
        <v>15</v>
      </c>
      <c r="F18" s="98"/>
      <c r="G18" s="73" t="s">
        <v>824</v>
      </c>
      <c r="J18" s="41" t="str">
        <f>IF(( AND($E$18="x",$F$18="x") ),"(*) Marcar solo un valor: Si o No","")</f>
        <v/>
      </c>
      <c r="S18" s="67">
        <v>431</v>
      </c>
      <c r="U18" s="1"/>
    </row>
    <row r="19" spans="1:21" ht="42.65" customHeight="1">
      <c r="A19" s="135" t="s">
        <v>608</v>
      </c>
      <c r="B19" s="298"/>
      <c r="C19" s="299"/>
      <c r="D19" s="299"/>
      <c r="E19" s="299"/>
      <c r="F19" s="299"/>
      <c r="G19" s="300"/>
      <c r="S19" s="67">
        <v>158</v>
      </c>
      <c r="U19"/>
    </row>
    <row r="20" spans="1:21" ht="38" customHeight="1">
      <c r="A20" s="196" t="s">
        <v>471</v>
      </c>
      <c r="B20" s="196"/>
      <c r="C20" s="196"/>
      <c r="D20" s="196"/>
      <c r="E20" s="196"/>
      <c r="F20" s="196"/>
      <c r="G20" s="196"/>
      <c r="I20"/>
    </row>
    <row r="21" spans="1:21" ht="13">
      <c r="A21" s="275"/>
      <c r="B21" s="275"/>
      <c r="C21" s="275"/>
      <c r="D21" s="275"/>
      <c r="E21" s="275"/>
      <c r="F21" s="142" t="s">
        <v>1</v>
      </c>
      <c r="G21" s="142" t="s">
        <v>2</v>
      </c>
    </row>
    <row r="22" spans="1:21" ht="13">
      <c r="A22" s="301" t="s">
        <v>472</v>
      </c>
      <c r="B22" s="302"/>
      <c r="C22" s="302"/>
      <c r="D22" s="302"/>
      <c r="E22" s="303"/>
      <c r="F22" s="98" t="s">
        <v>15</v>
      </c>
      <c r="G22" s="98"/>
      <c r="J22" s="41" t="str">
        <f>IF(( AND($F$22="x",$G$22="x") ),"(*) Marcar solo un valor: Si o No","")</f>
        <v/>
      </c>
      <c r="S22" s="67">
        <v>433</v>
      </c>
      <c r="U22" s="1"/>
    </row>
    <row r="23" spans="1:21" ht="26" customHeight="1">
      <c r="A23" s="301" t="s">
        <v>473</v>
      </c>
      <c r="B23" s="302"/>
      <c r="C23" s="302"/>
      <c r="D23" s="302"/>
      <c r="E23" s="303"/>
      <c r="F23" s="98" t="s">
        <v>15</v>
      </c>
      <c r="G23" s="98"/>
      <c r="J23" s="41" t="str">
        <f>IF(( AND($F$23="x",$G$23="x") ),"(*) Marcar solo un valor: Si o No","")</f>
        <v/>
      </c>
      <c r="S23" s="67">
        <v>434</v>
      </c>
      <c r="U23"/>
    </row>
  </sheetData>
  <sheetProtection algorithmName="SHA-512" hashValue="2wim1+btgC06qlcjak6uGj7+lvYGH4DaOOJA6CsDM8ELfBBgZla6sNbek1Tutsm63fTE9OWcJCuwRnVt+oKqIQ==" saltValue="GPr5EymKPDqmPDAfg+FUVQ==" spinCount="100000" sheet="1" objects="1" scenarios="1" formatRows="0"/>
  <mergeCells count="23">
    <mergeCell ref="A20:G20"/>
    <mergeCell ref="A22:E22"/>
    <mergeCell ref="A21:E21"/>
    <mergeCell ref="A23:E23"/>
    <mergeCell ref="B19:G19"/>
    <mergeCell ref="A10:D10"/>
    <mergeCell ref="A12:D12"/>
    <mergeCell ref="A13:D13"/>
    <mergeCell ref="A14:D14"/>
    <mergeCell ref="A18:D18"/>
    <mergeCell ref="A11:D11"/>
    <mergeCell ref="A15:D15"/>
    <mergeCell ref="A16:D16"/>
    <mergeCell ref="A17:D17"/>
    <mergeCell ref="A1:G1"/>
    <mergeCell ref="A3:G3"/>
    <mergeCell ref="A4:B4"/>
    <mergeCell ref="A6:G6"/>
    <mergeCell ref="A8:G8"/>
    <mergeCell ref="A5:B5"/>
    <mergeCell ref="A7:G7"/>
    <mergeCell ref="E4:G4"/>
    <mergeCell ref="E5:G5"/>
  </mergeCells>
  <dataValidations xWindow="503" yWindow="438" count="2">
    <dataValidation type="textLength" allowBlank="1" showErrorMessage="1" error="Cantidad de caracteres NO valido." sqref="E5:G5" xr:uid="{00000000-0002-0000-0A00-000000000000}">
      <formula1>Explicacion_LongMinimo</formula1>
      <formula2>Explicacion_LongMaximo</formula2>
    </dataValidation>
    <dataValidation type="custom" allowBlank="1" showDropDown="1" showInputMessage="1" showErrorMessage="1" error="Valor NO Válido." prompt="Ingrese &quot;X&quot;" sqref="C5:D5 E10:F18" xr:uid="{00000000-0002-0000-0A00-000001000000}">
      <formula1>COUNTIF(Respuesta_SINO,TRIM(CELL("contents")))=1</formula1>
    </dataValidation>
  </dataValidations>
  <hyperlinks>
    <hyperlink ref="J3" location="Principal!A1" display="Volver al Indice" xr:uid="{00000000-0004-0000-0A00-000000000000}"/>
  </hyperlinks>
  <pageMargins left="0.7" right="0.7" top="0.75" bottom="0.75" header="0.3" footer="0.3"/>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V56"/>
  <sheetViews>
    <sheetView topLeftCell="A9" zoomScale="85" zoomScaleNormal="85" workbookViewId="0">
      <selection activeCell="J12" sqref="J12"/>
    </sheetView>
  </sheetViews>
  <sheetFormatPr baseColWidth="10" defaultColWidth="11.453125" defaultRowHeight="12.5"/>
  <cols>
    <col min="1" max="1" width="2.36328125" style="1" customWidth="1"/>
    <col min="2" max="2" width="8.6328125" style="1" customWidth="1"/>
    <col min="3" max="3" width="8.54296875" style="1" customWidth="1"/>
    <col min="4" max="4" width="10.6328125" style="1" customWidth="1"/>
    <col min="5" max="5" width="5" style="1" customWidth="1"/>
    <col min="6" max="6" width="7.6328125" style="1" customWidth="1"/>
    <col min="7" max="7" width="2.36328125" style="1" customWidth="1"/>
    <col min="8" max="8" width="4.36328125" style="1" customWidth="1"/>
    <col min="9" max="9" width="4.90625" style="1" customWidth="1"/>
    <col min="10" max="10" width="4.08984375" style="1" customWidth="1"/>
    <col min="11" max="11" width="5.90625" style="1" customWidth="1"/>
    <col min="12" max="12" width="6.08984375" style="1" customWidth="1"/>
    <col min="13" max="13" width="5.08984375" style="1" customWidth="1"/>
    <col min="14" max="14" width="9.453125" style="1" customWidth="1"/>
    <col min="15" max="15" width="1.54296875" style="1" customWidth="1"/>
    <col min="16" max="16" width="5.36328125" style="1" bestFit="1" customWidth="1"/>
    <col min="17" max="17" width="43.453125" style="41" customWidth="1"/>
    <col min="18" max="18" width="5.453125" style="1" customWidth="1"/>
    <col min="19" max="20" width="5.453125" style="67" customWidth="1"/>
    <col min="21" max="21" width="4" style="67" bestFit="1" customWidth="1"/>
    <col min="22" max="22" width="2.6328125" style="67" customWidth="1"/>
    <col min="23" max="24" width="5.54296875" style="1" customWidth="1"/>
    <col min="25" max="16384" width="11.453125" style="1"/>
  </cols>
  <sheetData>
    <row r="1" spans="1:22" ht="14">
      <c r="A1" s="217" t="s">
        <v>37</v>
      </c>
      <c r="B1" s="217"/>
      <c r="C1" s="217"/>
      <c r="D1" s="217"/>
      <c r="E1" s="217"/>
      <c r="F1" s="217"/>
      <c r="G1" s="217"/>
      <c r="H1" s="217"/>
      <c r="I1" s="217"/>
      <c r="J1" s="217"/>
      <c r="K1" s="217"/>
      <c r="L1" s="217"/>
      <c r="M1" s="217"/>
      <c r="N1" s="217"/>
      <c r="Q1" s="94" t="str">
        <f>'8'!A1</f>
        <v>PILAR II: Junta General de Accionistas (JGA)</v>
      </c>
      <c r="U1" s="67">
        <v>2</v>
      </c>
    </row>
    <row r="2" spans="1:22"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c r="Q2" s="1"/>
    </row>
    <row r="3" spans="1:22" ht="15" customHeight="1">
      <c r="A3" s="209" t="s">
        <v>118</v>
      </c>
      <c r="B3" s="209"/>
      <c r="C3" s="209"/>
      <c r="D3" s="209"/>
      <c r="E3" s="209"/>
      <c r="F3" s="209"/>
      <c r="G3" s="209"/>
      <c r="H3" s="209"/>
      <c r="I3" s="209"/>
      <c r="J3" s="209"/>
      <c r="K3" s="209"/>
      <c r="L3" s="209"/>
      <c r="M3" s="209"/>
      <c r="N3" s="209"/>
      <c r="Q3" s="93" t="s">
        <v>355</v>
      </c>
      <c r="U3" s="67">
        <f>SUM(V:V)</f>
        <v>2</v>
      </c>
    </row>
    <row r="4" spans="1:22" ht="13">
      <c r="A4" s="218"/>
      <c r="B4" s="218"/>
      <c r="C4" s="218"/>
      <c r="D4" s="218"/>
      <c r="E4" s="218"/>
      <c r="F4" s="218"/>
      <c r="G4" s="219"/>
      <c r="H4" s="99" t="s">
        <v>1</v>
      </c>
      <c r="I4" s="99" t="s">
        <v>2</v>
      </c>
      <c r="J4" s="207" t="s">
        <v>3</v>
      </c>
      <c r="K4" s="207"/>
      <c r="L4" s="207"/>
      <c r="M4" s="207"/>
      <c r="N4" s="207"/>
      <c r="P4" s="54" t="s">
        <v>388</v>
      </c>
    </row>
    <row r="5" spans="1:22" ht="80.25" customHeight="1">
      <c r="A5" s="261" t="s">
        <v>119</v>
      </c>
      <c r="B5" s="262"/>
      <c r="C5" s="262"/>
      <c r="D5" s="262"/>
      <c r="E5" s="262"/>
      <c r="F5" s="262"/>
      <c r="G5" s="262"/>
      <c r="H5" s="98"/>
      <c r="I5" s="98" t="s">
        <v>15</v>
      </c>
      <c r="J5" s="220" t="s">
        <v>825</v>
      </c>
      <c r="K5" s="237"/>
      <c r="L5" s="237"/>
      <c r="M5" s="237"/>
      <c r="N5" s="221"/>
      <c r="P5" s="55" t="str">
        <f>CONCATENATE("(",LEN(J5),")")</f>
        <v>(200)</v>
      </c>
      <c r="Q5" s="53" t="str">
        <f>IF(( AND(H5="x",I5="x") ),"(*) Marcar solo un valor: Si o No",IF(AND(I5="x",LEN(J5)=0),"(*) Completar la celda de explicación",
CONCATENATE("(Si/No) Marcar con 'X' solo uno de los campos. (Explicación) Longitud Máxima de ",Explicacion_LongMaximo," caracteres")))</f>
        <v>(Si/No) Marcar con 'X' solo uno de los campos. (Explicación) Longitud Máxima de 1000 caracteres</v>
      </c>
      <c r="S5" s="67">
        <v>52</v>
      </c>
      <c r="V5" s="68">
        <f>IF( AND(H5="",I5=""),0,IF(AND(I5&lt;&gt;"",J5=""),0,1))</f>
        <v>1</v>
      </c>
    </row>
    <row r="6" spans="1:22" ht="27.75" customHeight="1">
      <c r="A6" s="333" t="s">
        <v>644</v>
      </c>
      <c r="B6" s="333"/>
      <c r="C6" s="333"/>
      <c r="D6" s="333"/>
      <c r="E6" s="333"/>
      <c r="F6" s="333"/>
      <c r="G6" s="333"/>
      <c r="H6" s="333"/>
      <c r="I6" s="333"/>
      <c r="J6" s="333"/>
      <c r="K6" s="333"/>
      <c r="L6" s="333"/>
      <c r="M6" s="333"/>
      <c r="N6" s="333"/>
      <c r="O6" s="15"/>
      <c r="P6"/>
    </row>
    <row r="7" spans="1:22" ht="20.25" customHeight="1">
      <c r="B7" s="336" t="s">
        <v>442</v>
      </c>
      <c r="C7" s="336" t="s">
        <v>645</v>
      </c>
      <c r="D7" s="336" t="s">
        <v>474</v>
      </c>
      <c r="E7" s="336" t="s">
        <v>646</v>
      </c>
      <c r="F7" s="336"/>
      <c r="G7" s="336" t="s">
        <v>647</v>
      </c>
      <c r="H7" s="336"/>
      <c r="I7" s="336"/>
      <c r="J7" s="338" t="s">
        <v>475</v>
      </c>
      <c r="K7" s="338" t="s">
        <v>443</v>
      </c>
      <c r="L7" s="336" t="s">
        <v>120</v>
      </c>
      <c r="M7" s="336"/>
      <c r="N7" s="336"/>
    </row>
    <row r="8" spans="1:22" ht="23.25" customHeight="1">
      <c r="B8" s="336"/>
      <c r="C8" s="336"/>
      <c r="D8" s="336"/>
      <c r="E8" s="336"/>
      <c r="F8" s="336"/>
      <c r="G8" s="336"/>
      <c r="H8" s="336"/>
      <c r="I8" s="336"/>
      <c r="J8" s="338"/>
      <c r="K8" s="338"/>
      <c r="L8" s="336"/>
      <c r="M8" s="336"/>
      <c r="N8" s="336"/>
    </row>
    <row r="9" spans="1:22" ht="71.25" customHeight="1">
      <c r="B9" s="336"/>
      <c r="C9" s="336"/>
      <c r="D9" s="336"/>
      <c r="E9" s="176" t="s">
        <v>121</v>
      </c>
      <c r="F9" s="176" t="s">
        <v>122</v>
      </c>
      <c r="G9" s="337" t="s">
        <v>1</v>
      </c>
      <c r="H9" s="337"/>
      <c r="I9" s="177" t="s">
        <v>2</v>
      </c>
      <c r="J9" s="338"/>
      <c r="K9" s="338"/>
      <c r="L9" s="176" t="s">
        <v>123</v>
      </c>
      <c r="M9" s="177" t="s">
        <v>648</v>
      </c>
      <c r="N9" s="176" t="s">
        <v>124</v>
      </c>
      <c r="P9" s="58" t="s">
        <v>394</v>
      </c>
      <c r="Q9" s="62" t="s">
        <v>395</v>
      </c>
      <c r="S9" s="67">
        <v>159</v>
      </c>
      <c r="U9" s="127"/>
    </row>
    <row r="10" spans="1:22" ht="24.75" customHeight="1">
      <c r="B10" s="109">
        <v>45706</v>
      </c>
      <c r="C10" s="110">
        <v>45733</v>
      </c>
      <c r="D10" s="73" t="s">
        <v>864</v>
      </c>
      <c r="E10" s="98" t="s">
        <v>419</v>
      </c>
      <c r="F10" s="98"/>
      <c r="G10" s="321"/>
      <c r="H10" s="322"/>
      <c r="I10" s="98" t="s">
        <v>419</v>
      </c>
      <c r="J10" s="78">
        <v>99.301000000000002</v>
      </c>
      <c r="K10" s="78">
        <v>1</v>
      </c>
      <c r="L10" s="78">
        <v>1</v>
      </c>
      <c r="M10" s="78"/>
      <c r="N10" s="73"/>
      <c r="Q10" s="41" t="e">
        <f>IF(( AND(G10="x",I10="x") ),"(*) Marcar solo un valor: Si o No",IF(AND(#REF!="x",F10="x"),"(*) Marcar solo un Tipo de Junta: Especial o General",""))</f>
        <v>#REF!</v>
      </c>
    </row>
    <row r="11" spans="1:22" ht="24.75" customHeight="1">
      <c r="B11" s="109">
        <v>45706</v>
      </c>
      <c r="C11" s="110">
        <v>45733</v>
      </c>
      <c r="D11" s="73" t="s">
        <v>864</v>
      </c>
      <c r="E11" s="98"/>
      <c r="F11" s="98" t="s">
        <v>419</v>
      </c>
      <c r="G11" s="321"/>
      <c r="H11" s="322"/>
      <c r="I11" s="98" t="s">
        <v>419</v>
      </c>
      <c r="J11" s="78">
        <v>99.296999999999997</v>
      </c>
      <c r="K11" s="78">
        <v>1</v>
      </c>
      <c r="L11" s="78">
        <v>1</v>
      </c>
      <c r="M11" s="78"/>
      <c r="N11" s="73"/>
      <c r="Q11" s="41" t="str">
        <f>IF(( AND(G11="x",I11="x") ),"(*) Marcar solo un valor: Si o No",IF(AND(E10="x",F11="x"),"(*) Marcar solo un Tipo de Junta: Especial o General",""))</f>
        <v>(*) Marcar solo un Tipo de Junta: Especial o General</v>
      </c>
    </row>
    <row r="12" spans="1:22" ht="24.75" customHeight="1">
      <c r="B12" s="109">
        <v>45790</v>
      </c>
      <c r="C12" s="110">
        <v>45817</v>
      </c>
      <c r="D12" s="73" t="s">
        <v>865</v>
      </c>
      <c r="E12" s="98"/>
      <c r="F12" s="98" t="s">
        <v>419</v>
      </c>
      <c r="G12" s="171"/>
      <c r="H12" s="172"/>
      <c r="I12" s="98" t="s">
        <v>419</v>
      </c>
      <c r="J12" s="78">
        <v>99.316500000000005</v>
      </c>
      <c r="K12" s="78">
        <v>1</v>
      </c>
      <c r="L12" s="78">
        <v>1</v>
      </c>
      <c r="M12" s="78"/>
      <c r="N12" s="73"/>
    </row>
    <row r="13" spans="1:22" ht="24.75" customHeight="1">
      <c r="B13" s="109">
        <v>45947</v>
      </c>
      <c r="C13" s="110">
        <v>45985</v>
      </c>
      <c r="D13" s="73" t="s">
        <v>864</v>
      </c>
      <c r="E13" s="98" t="s">
        <v>419</v>
      </c>
      <c r="F13" s="98"/>
      <c r="G13" s="171"/>
      <c r="H13" s="172"/>
      <c r="I13" s="98" t="s">
        <v>419</v>
      </c>
      <c r="J13" s="78">
        <v>99.703000000000003</v>
      </c>
      <c r="K13" s="78">
        <v>1</v>
      </c>
      <c r="L13" s="78">
        <v>1</v>
      </c>
      <c r="M13" s="78"/>
      <c r="N13" s="73"/>
    </row>
    <row r="14" spans="1:22" ht="24.75" customHeight="1">
      <c r="B14" s="109">
        <v>45947</v>
      </c>
      <c r="C14" s="110">
        <v>45985</v>
      </c>
      <c r="D14" s="73" t="s">
        <v>864</v>
      </c>
      <c r="E14" s="98"/>
      <c r="F14" s="98" t="s">
        <v>419</v>
      </c>
      <c r="G14" s="321"/>
      <c r="H14" s="322"/>
      <c r="I14" s="98" t="s">
        <v>419</v>
      </c>
      <c r="J14" s="78">
        <v>99.703000000000003</v>
      </c>
      <c r="K14" s="78">
        <v>1</v>
      </c>
      <c r="L14" s="78">
        <v>1</v>
      </c>
      <c r="M14" s="78"/>
      <c r="N14" s="73"/>
      <c r="Q14" s="41" t="str">
        <f>IF(( AND(G14="x",I14="x") ),"(*) Marcar solo un valor: Si o No",IF(AND(E14="x",F14="x"),"(*) Marcar solo un Tipo de Junta: Especial o General",""))</f>
        <v/>
      </c>
    </row>
    <row r="15" spans="1:22" ht="21.75" customHeight="1">
      <c r="B15" s="334" t="s">
        <v>649</v>
      </c>
      <c r="C15" s="335"/>
      <c r="D15" s="335"/>
      <c r="E15" s="335"/>
      <c r="F15" s="335"/>
      <c r="G15" s="335"/>
      <c r="H15" s="335"/>
      <c r="I15" s="335"/>
      <c r="J15" s="335"/>
      <c r="K15" s="335"/>
      <c r="L15" s="335"/>
      <c r="M15" s="335"/>
      <c r="N15" s="335"/>
      <c r="P15" s="63" t="s">
        <v>396</v>
      </c>
      <c r="Q15" s="60" t="s">
        <v>397</v>
      </c>
      <c r="R15"/>
      <c r="S15" s="67">
        <v>0</v>
      </c>
    </row>
    <row r="16" spans="1:22" ht="4.5" customHeight="1">
      <c r="B16" s="21"/>
      <c r="C16" s="21"/>
      <c r="D16" s="21"/>
      <c r="E16" s="21"/>
      <c r="F16" s="21"/>
      <c r="G16" s="21"/>
      <c r="H16" s="21"/>
      <c r="I16" s="21"/>
      <c r="J16" s="21"/>
      <c r="K16" s="21"/>
      <c r="L16" s="21"/>
      <c r="M16" s="21"/>
      <c r="N16" s="21"/>
    </row>
    <row r="17" spans="1:21" ht="54" customHeight="1">
      <c r="A17" s="226" t="s">
        <v>650</v>
      </c>
      <c r="B17" s="226"/>
      <c r="C17" s="226"/>
      <c r="D17" s="226"/>
      <c r="E17" s="226"/>
      <c r="F17" s="226"/>
      <c r="G17" s="226"/>
      <c r="H17" s="226"/>
      <c r="I17" s="226"/>
      <c r="J17" s="226"/>
      <c r="K17" s="226"/>
      <c r="L17" s="226"/>
      <c r="M17" s="226"/>
      <c r="N17" s="226"/>
      <c r="P17"/>
    </row>
    <row r="18" spans="1:21" ht="26" customHeight="1">
      <c r="A18" s="23"/>
      <c r="B18" s="329" t="s">
        <v>453</v>
      </c>
      <c r="C18" s="329"/>
      <c r="D18" s="329"/>
      <c r="E18" s="329"/>
      <c r="F18" s="329" t="s">
        <v>604</v>
      </c>
      <c r="G18" s="329"/>
      <c r="H18" s="329"/>
      <c r="I18" s="23"/>
      <c r="J18" s="23"/>
      <c r="K18" s="23"/>
      <c r="L18" s="23"/>
      <c r="M18" s="23"/>
      <c r="N18" s="23"/>
    </row>
    <row r="19" spans="1:21" ht="13">
      <c r="A19" s="23"/>
      <c r="B19" s="327" t="s">
        <v>454</v>
      </c>
      <c r="C19" s="327"/>
      <c r="D19" s="327"/>
      <c r="E19" s="327"/>
      <c r="F19" s="321" t="s">
        <v>15</v>
      </c>
      <c r="G19" s="323"/>
      <c r="H19" s="322"/>
      <c r="I19" s="23"/>
      <c r="J19" s="23"/>
      <c r="K19" s="23"/>
      <c r="L19" s="23"/>
      <c r="M19" s="23"/>
      <c r="N19" s="23"/>
      <c r="S19" s="67">
        <v>436</v>
      </c>
      <c r="U19" s="1"/>
    </row>
    <row r="20" spans="1:21" ht="13">
      <c r="A20" s="23"/>
      <c r="B20" s="328" t="s">
        <v>86</v>
      </c>
      <c r="C20" s="328"/>
      <c r="D20" s="328"/>
      <c r="E20" s="328"/>
      <c r="F20" s="321"/>
      <c r="G20" s="323"/>
      <c r="H20" s="322"/>
      <c r="I20" s="23"/>
      <c r="J20" s="23"/>
      <c r="K20" s="23"/>
      <c r="L20" s="23"/>
      <c r="M20" s="23"/>
      <c r="N20" s="23"/>
      <c r="S20" s="67">
        <v>437</v>
      </c>
      <c r="U20" s="1"/>
    </row>
    <row r="21" spans="1:21" ht="13">
      <c r="A21" s="23"/>
      <c r="B21" s="328" t="s">
        <v>87</v>
      </c>
      <c r="C21" s="328"/>
      <c r="D21" s="328"/>
      <c r="E21" s="328"/>
      <c r="F21" s="321"/>
      <c r="G21" s="323"/>
      <c r="H21" s="322"/>
      <c r="I21" s="23"/>
      <c r="J21" s="23"/>
      <c r="K21" s="23"/>
      <c r="L21" s="23"/>
      <c r="M21" s="23"/>
      <c r="N21" s="23"/>
      <c r="S21" s="67">
        <v>438</v>
      </c>
      <c r="U21" s="1"/>
    </row>
    <row r="22" spans="1:21" ht="13">
      <c r="A22" s="23"/>
      <c r="B22" s="328" t="s">
        <v>88</v>
      </c>
      <c r="C22" s="328"/>
      <c r="D22" s="328"/>
      <c r="E22" s="328"/>
      <c r="F22" s="321" t="s">
        <v>15</v>
      </c>
      <c r="G22" s="323"/>
      <c r="H22" s="322"/>
      <c r="I22" s="23"/>
      <c r="J22" s="23"/>
      <c r="K22" s="23"/>
      <c r="L22" s="23"/>
      <c r="M22" s="23"/>
      <c r="N22" s="23"/>
      <c r="S22" s="67">
        <v>439</v>
      </c>
      <c r="U22" s="1"/>
    </row>
    <row r="23" spans="1:21" ht="13.25" customHeight="1">
      <c r="A23" s="23"/>
      <c r="B23" s="330" t="s">
        <v>89</v>
      </c>
      <c r="C23" s="331"/>
      <c r="D23" s="331"/>
      <c r="E23" s="332"/>
      <c r="F23" s="321"/>
      <c r="G23" s="323"/>
      <c r="H23" s="322"/>
      <c r="I23" s="23"/>
      <c r="J23" s="23"/>
      <c r="K23" s="23"/>
      <c r="L23" s="23"/>
      <c r="M23" s="23"/>
      <c r="N23" s="23"/>
      <c r="S23" s="67">
        <v>440</v>
      </c>
      <c r="U23" s="1"/>
    </row>
    <row r="24" spans="1:21" ht="26.4" customHeight="1">
      <c r="A24" s="23"/>
      <c r="B24" s="327" t="s">
        <v>457</v>
      </c>
      <c r="C24" s="327"/>
      <c r="D24" s="327"/>
      <c r="E24" s="327"/>
      <c r="F24" s="321"/>
      <c r="G24" s="323"/>
      <c r="H24" s="322"/>
      <c r="I24" s="23"/>
      <c r="J24" s="23"/>
      <c r="K24" s="23"/>
      <c r="L24" s="23"/>
      <c r="M24" s="23"/>
      <c r="N24" s="23"/>
      <c r="S24" s="67">
        <v>441</v>
      </c>
      <c r="U24" s="1"/>
    </row>
    <row r="25" spans="1:21" ht="13.25" customHeight="1">
      <c r="A25" s="23"/>
      <c r="B25" s="328" t="s">
        <v>125</v>
      </c>
      <c r="C25" s="328"/>
      <c r="D25" s="328"/>
      <c r="E25" s="328"/>
      <c r="F25" s="324"/>
      <c r="G25" s="325"/>
      <c r="H25" s="326"/>
      <c r="I25" s="23"/>
      <c r="J25" s="23"/>
      <c r="K25" s="23"/>
      <c r="L25" s="23"/>
      <c r="M25" s="23"/>
      <c r="N25" s="23"/>
      <c r="S25" s="67">
        <v>442</v>
      </c>
      <c r="U25" s="1"/>
    </row>
    <row r="26" spans="1:21" ht="13.25" customHeight="1">
      <c r="A26" s="23"/>
      <c r="B26" s="328" t="s">
        <v>90</v>
      </c>
      <c r="C26" s="328"/>
      <c r="D26" s="328"/>
      <c r="E26" s="328"/>
      <c r="F26" s="317" t="s">
        <v>826</v>
      </c>
      <c r="G26" s="318"/>
      <c r="H26" s="318"/>
      <c r="I26" s="318"/>
      <c r="J26" s="318"/>
      <c r="K26" s="319"/>
      <c r="L26" s="23"/>
      <c r="M26" s="23"/>
      <c r="N26" s="23"/>
      <c r="S26" s="67">
        <v>443</v>
      </c>
      <c r="U26" s="1"/>
    </row>
    <row r="27" spans="1:21" ht="20.399999999999999" customHeight="1">
      <c r="A27" s="23"/>
      <c r="B27" s="23"/>
      <c r="C27" s="23"/>
      <c r="D27" s="23"/>
      <c r="E27" s="23"/>
      <c r="F27" s="23"/>
      <c r="G27" s="23"/>
      <c r="H27" s="23"/>
      <c r="I27" s="23"/>
      <c r="J27" s="23"/>
      <c r="K27" s="23"/>
      <c r="L27" s="23"/>
      <c r="M27" s="23"/>
      <c r="N27" s="23"/>
    </row>
    <row r="28" spans="1:21" ht="26.25" customHeight="1">
      <c r="A28" s="226" t="s">
        <v>652</v>
      </c>
      <c r="B28" s="226"/>
      <c r="C28" s="226"/>
      <c r="D28" s="226"/>
      <c r="E28" s="226"/>
      <c r="F28" s="226"/>
      <c r="G28" s="226"/>
      <c r="H28" s="226"/>
      <c r="I28" s="226"/>
      <c r="J28" s="226"/>
      <c r="K28" s="226"/>
      <c r="L28" s="226"/>
      <c r="M28" s="226"/>
      <c r="N28" s="226"/>
      <c r="P28"/>
    </row>
    <row r="29" spans="1:21" ht="26.25" customHeight="1">
      <c r="A29" s="218"/>
      <c r="B29" s="218"/>
      <c r="C29" s="218"/>
      <c r="D29" s="218"/>
      <c r="E29" s="218"/>
      <c r="F29" s="218"/>
      <c r="G29" s="218"/>
      <c r="H29" s="218"/>
      <c r="I29" s="218"/>
      <c r="J29" s="218"/>
      <c r="K29" s="219"/>
      <c r="L29" s="207" t="s">
        <v>1</v>
      </c>
      <c r="M29" s="207"/>
      <c r="N29" s="14" t="s">
        <v>2</v>
      </c>
    </row>
    <row r="30" spans="1:21" ht="26.25" customHeight="1">
      <c r="A30" s="309" t="s">
        <v>651</v>
      </c>
      <c r="B30" s="309"/>
      <c r="C30" s="309"/>
      <c r="D30" s="309"/>
      <c r="E30" s="309"/>
      <c r="F30" s="309"/>
      <c r="G30" s="309"/>
      <c r="H30" s="309"/>
      <c r="I30" s="309"/>
      <c r="J30" s="309"/>
      <c r="K30" s="301"/>
      <c r="L30" s="321" t="s">
        <v>15</v>
      </c>
      <c r="M30" s="322"/>
      <c r="N30" s="98"/>
      <c r="Q30" s="41" t="str">
        <f>IF(( AND(L30="x",N30="x") ),"(*) Marcar solo un valor: Si o No","")</f>
        <v/>
      </c>
      <c r="S30" s="67">
        <v>166</v>
      </c>
      <c r="U30" s="1"/>
    </row>
    <row r="31" spans="1:21" ht="26.25" customHeight="1">
      <c r="A31" s="301" t="s">
        <v>476</v>
      </c>
      <c r="B31" s="302"/>
      <c r="C31" s="302"/>
      <c r="D31" s="302"/>
      <c r="E31" s="302"/>
      <c r="F31" s="302"/>
      <c r="G31" s="302"/>
      <c r="H31" s="302"/>
      <c r="I31" s="302"/>
      <c r="J31" s="302"/>
      <c r="K31" s="303"/>
      <c r="L31" s="321" t="s">
        <v>15</v>
      </c>
      <c r="M31" s="322"/>
      <c r="N31" s="98"/>
      <c r="Q31" s="41" t="str">
        <f>IF(( AND(L31="x",N31="x") ),"(*) Marcar solo un valor: Si o No","")</f>
        <v/>
      </c>
      <c r="S31" s="67">
        <v>445</v>
      </c>
      <c r="U31" s="1"/>
    </row>
    <row r="32" spans="1:21" ht="26.25" customHeight="1">
      <c r="A32" s="309" t="s">
        <v>128</v>
      </c>
      <c r="B32" s="309"/>
      <c r="C32" s="309"/>
      <c r="D32" s="309"/>
      <c r="E32" s="309"/>
      <c r="F32" s="309"/>
      <c r="G32" s="309"/>
      <c r="H32" s="309"/>
      <c r="I32" s="309"/>
      <c r="J32" s="309"/>
      <c r="K32" s="301"/>
      <c r="L32" s="321"/>
      <c r="M32" s="322"/>
      <c r="N32" s="98" t="s">
        <v>15</v>
      </c>
      <c r="Q32" s="41" t="str">
        <f>IF(( AND(L32="x",N32="x") ),"(*) Marcar solo un valor: Si o No","")</f>
        <v/>
      </c>
      <c r="S32" s="67">
        <v>167</v>
      </c>
      <c r="U32" s="1"/>
    </row>
    <row r="33" spans="1:22" ht="26.25" customHeight="1">
      <c r="A33" s="309" t="s">
        <v>477</v>
      </c>
      <c r="B33" s="309"/>
      <c r="C33" s="309"/>
      <c r="D33" s="309"/>
      <c r="E33" s="309"/>
      <c r="F33" s="309"/>
      <c r="G33" s="309"/>
      <c r="H33" s="309"/>
      <c r="I33" s="309"/>
      <c r="J33" s="309"/>
      <c r="K33" s="301"/>
      <c r="L33" s="321"/>
      <c r="M33" s="322"/>
      <c r="N33" s="98" t="s">
        <v>15</v>
      </c>
      <c r="Q33" s="41" t="str">
        <f>IF(( AND(L33="x",N33="x") ),"(*) Marcar solo un valor: Si o No","")</f>
        <v/>
      </c>
      <c r="S33" s="67">
        <v>447</v>
      </c>
      <c r="U33" s="1"/>
    </row>
    <row r="34" spans="1:22">
      <c r="A34" s="312"/>
      <c r="B34" s="312"/>
      <c r="C34" s="312"/>
      <c r="D34" s="312"/>
      <c r="E34" s="312"/>
      <c r="F34" s="312"/>
      <c r="G34" s="312"/>
      <c r="H34" s="312"/>
      <c r="I34" s="312"/>
      <c r="J34" s="312"/>
      <c r="K34" s="312"/>
      <c r="L34" s="312"/>
      <c r="M34" s="312"/>
      <c r="N34" s="312"/>
    </row>
    <row r="35" spans="1:22" ht="14.5">
      <c r="A35" s="2" t="s">
        <v>126</v>
      </c>
      <c r="B35" s="20"/>
      <c r="C35" s="4"/>
      <c r="D35" s="4"/>
      <c r="E35" s="4"/>
      <c r="F35" s="4"/>
      <c r="G35" s="4"/>
      <c r="H35" s="4"/>
      <c r="I35" s="4"/>
      <c r="J35" s="4"/>
      <c r="K35" s="4"/>
      <c r="L35" s="4"/>
      <c r="M35" s="4"/>
      <c r="N35" s="4"/>
    </row>
    <row r="36" spans="1:22" ht="24" customHeight="1">
      <c r="A36" s="218"/>
      <c r="B36" s="218"/>
      <c r="C36" s="218"/>
      <c r="D36" s="218"/>
      <c r="E36" s="218"/>
      <c r="F36" s="219"/>
      <c r="G36" s="259" t="s">
        <v>1</v>
      </c>
      <c r="H36" s="260"/>
      <c r="I36" s="99" t="s">
        <v>2</v>
      </c>
      <c r="J36" s="207" t="s">
        <v>3</v>
      </c>
      <c r="K36" s="207"/>
      <c r="L36" s="207"/>
      <c r="M36" s="207"/>
      <c r="N36" s="207"/>
      <c r="P36" s="54" t="s">
        <v>388</v>
      </c>
    </row>
    <row r="37" spans="1:22" ht="71.25" customHeight="1">
      <c r="A37" s="261" t="s">
        <v>127</v>
      </c>
      <c r="B37" s="262"/>
      <c r="C37" s="262"/>
      <c r="D37" s="262"/>
      <c r="E37" s="262"/>
      <c r="F37" s="263"/>
      <c r="G37" s="321" t="s">
        <v>15</v>
      </c>
      <c r="H37" s="322"/>
      <c r="I37" s="98"/>
      <c r="J37" s="220"/>
      <c r="K37" s="237"/>
      <c r="L37" s="237"/>
      <c r="M37" s="237"/>
      <c r="N37" s="221"/>
      <c r="P37" s="55" t="str">
        <f>CONCATENATE("(",LEN(J37),")")</f>
        <v>(0)</v>
      </c>
      <c r="Q37" s="53" t="str">
        <f>IF(( AND(G37="x",I37="x") ),"(*) Marcar solo un valor: Si o No",IF(AND(I37="x",LEN(J37)=0),"(*) Completar la celda de explicación",
CONCATENATE("(Si/No) Marcar con 'X' solo uno de los campos. (Explicación) Longitud Máxima de ",Explicacion_LongMaximo," caracteres")))</f>
        <v>(Si/No) Marcar con 'X' solo uno de los campos. (Explicación) Longitud Máxima de 1000 caracteres</v>
      </c>
      <c r="S37" s="67">
        <v>53</v>
      </c>
      <c r="V37" s="68">
        <f>IF( AND(G37="",I37=""),0,IF(AND(I37&lt;&gt;"",J37=""),0,1))</f>
        <v>1</v>
      </c>
    </row>
    <row r="38" spans="1:22">
      <c r="A38" s="312"/>
      <c r="B38" s="312"/>
      <c r="C38" s="312"/>
      <c r="D38" s="312"/>
      <c r="E38" s="312"/>
      <c r="F38" s="312"/>
      <c r="G38" s="312"/>
      <c r="H38" s="312"/>
      <c r="I38" s="312"/>
      <c r="J38" s="312"/>
      <c r="K38" s="312"/>
      <c r="L38" s="312"/>
      <c r="M38" s="312"/>
      <c r="N38" s="312"/>
    </row>
    <row r="39" spans="1:22" ht="35" customHeight="1">
      <c r="A39" s="287" t="s">
        <v>478</v>
      </c>
      <c r="B39" s="287"/>
      <c r="C39" s="287"/>
      <c r="D39" s="287"/>
      <c r="E39" s="287"/>
      <c r="F39" s="287"/>
      <c r="G39" s="287"/>
      <c r="H39" s="287"/>
      <c r="I39" s="287"/>
      <c r="J39" s="287"/>
      <c r="K39" s="287"/>
      <c r="L39" s="287"/>
      <c r="M39" s="287"/>
      <c r="N39" s="287"/>
      <c r="P39"/>
    </row>
    <row r="40" spans="1:22" ht="34.25" customHeight="1">
      <c r="B40" s="316" t="s">
        <v>453</v>
      </c>
      <c r="C40" s="316"/>
      <c r="D40" s="316" t="s">
        <v>479</v>
      </c>
      <c r="E40" s="316"/>
      <c r="F40" s="316"/>
      <c r="G40" s="119"/>
      <c r="H40" s="119"/>
      <c r="I40" s="119"/>
    </row>
    <row r="41" spans="1:22" ht="26.4" customHeight="1">
      <c r="B41" s="316" t="s">
        <v>454</v>
      </c>
      <c r="C41" s="316"/>
      <c r="D41" s="339" t="s">
        <v>15</v>
      </c>
      <c r="E41" s="339"/>
      <c r="F41" s="339"/>
      <c r="G41" s="119"/>
      <c r="H41" s="119"/>
      <c r="I41" s="119"/>
      <c r="S41" s="67">
        <v>448</v>
      </c>
      <c r="U41" s="1"/>
    </row>
    <row r="42" spans="1:22" ht="14.5">
      <c r="B42" s="316" t="s">
        <v>86</v>
      </c>
      <c r="C42" s="320"/>
      <c r="D42" s="339"/>
      <c r="E42" s="339"/>
      <c r="F42" s="339"/>
      <c r="G42" s="119"/>
      <c r="H42" s="119"/>
      <c r="I42" s="119"/>
      <c r="S42" s="67">
        <v>449</v>
      </c>
      <c r="U42" s="1"/>
    </row>
    <row r="43" spans="1:22" ht="14.5">
      <c r="B43" s="316" t="s">
        <v>87</v>
      </c>
      <c r="C43" s="320"/>
      <c r="D43" s="339"/>
      <c r="E43" s="339"/>
      <c r="F43" s="339"/>
      <c r="G43" s="119"/>
      <c r="H43" s="119"/>
      <c r="I43" s="119"/>
      <c r="S43" s="67">
        <v>450</v>
      </c>
      <c r="U43" s="1"/>
    </row>
    <row r="44" spans="1:22" ht="14.5">
      <c r="B44" s="316" t="s">
        <v>88</v>
      </c>
      <c r="C44" s="320"/>
      <c r="D44" s="339" t="s">
        <v>15</v>
      </c>
      <c r="E44" s="339"/>
      <c r="F44" s="339"/>
      <c r="G44" s="119"/>
      <c r="H44" s="119"/>
      <c r="I44" s="119"/>
      <c r="S44" s="67">
        <v>451</v>
      </c>
      <c r="U44" s="1"/>
    </row>
    <row r="45" spans="1:22" ht="14.5">
      <c r="B45" s="316" t="s">
        <v>89</v>
      </c>
      <c r="C45" s="320"/>
      <c r="D45" s="339"/>
      <c r="E45" s="339"/>
      <c r="F45" s="339"/>
      <c r="G45" s="119"/>
      <c r="H45" s="119"/>
      <c r="I45" s="119"/>
      <c r="S45" s="67">
        <v>452</v>
      </c>
      <c r="U45" s="1"/>
    </row>
    <row r="46" spans="1:22" ht="25.25" customHeight="1">
      <c r="B46" s="316" t="s">
        <v>457</v>
      </c>
      <c r="C46" s="320"/>
      <c r="D46" s="339"/>
      <c r="E46" s="339"/>
      <c r="F46" s="339"/>
      <c r="G46" s="119"/>
      <c r="H46" s="119"/>
      <c r="I46" s="119"/>
      <c r="S46" s="67">
        <v>453</v>
      </c>
      <c r="U46" s="1"/>
    </row>
    <row r="47" spans="1:22" ht="14.5">
      <c r="B47" s="316" t="s">
        <v>125</v>
      </c>
      <c r="C47" s="320"/>
      <c r="D47" s="339"/>
      <c r="E47" s="339"/>
      <c r="F47" s="339"/>
      <c r="G47" s="119"/>
      <c r="H47" s="119"/>
      <c r="I47" s="119"/>
      <c r="S47" s="67">
        <v>454</v>
      </c>
      <c r="U47" s="1"/>
    </row>
    <row r="48" spans="1:22" ht="24.65" customHeight="1">
      <c r="B48" s="316" t="s">
        <v>90</v>
      </c>
      <c r="C48" s="320"/>
      <c r="D48" s="194" t="s">
        <v>826</v>
      </c>
      <c r="E48" s="194"/>
      <c r="F48" s="194"/>
      <c r="G48" s="194"/>
      <c r="H48" s="194"/>
      <c r="I48" s="194"/>
      <c r="J48" s="194"/>
      <c r="K48" s="194"/>
      <c r="L48" s="194"/>
      <c r="M48" s="194"/>
      <c r="N48" s="194"/>
      <c r="S48" s="67">
        <v>455</v>
      </c>
      <c r="U48" s="1"/>
    </row>
    <row r="49" spans="1:21" ht="44" customHeight="1">
      <c r="A49" s="226" t="s">
        <v>480</v>
      </c>
      <c r="B49" s="226"/>
      <c r="C49" s="226"/>
      <c r="D49" s="226"/>
      <c r="E49" s="226"/>
      <c r="F49" s="226"/>
      <c r="G49" s="226"/>
      <c r="H49" s="226"/>
      <c r="I49" s="226"/>
      <c r="J49" s="226"/>
      <c r="K49" s="226"/>
      <c r="L49" s="226"/>
      <c r="M49" s="226"/>
      <c r="N49" s="226"/>
      <c r="P49"/>
      <c r="U49" s="128"/>
    </row>
    <row r="50" spans="1:21" ht="13">
      <c r="B50" s="347" t="s">
        <v>481</v>
      </c>
      <c r="C50" s="347"/>
      <c r="D50" s="347"/>
      <c r="E50" s="347"/>
      <c r="F50" s="347"/>
      <c r="G50" s="347"/>
      <c r="H50" s="347"/>
      <c r="I50" s="347"/>
      <c r="J50" s="347"/>
      <c r="K50" s="347"/>
      <c r="L50" s="280"/>
      <c r="M50" s="345"/>
      <c r="N50" s="346"/>
      <c r="S50" s="67">
        <v>456</v>
      </c>
      <c r="U50" s="1"/>
    </row>
    <row r="51" spans="1:21" ht="13">
      <c r="B51" s="280" t="s">
        <v>482</v>
      </c>
      <c r="C51" s="281"/>
      <c r="D51" s="281"/>
      <c r="E51" s="281"/>
      <c r="F51" s="281"/>
      <c r="G51" s="281"/>
      <c r="H51" s="281"/>
      <c r="I51" s="281"/>
      <c r="J51" s="281"/>
      <c r="K51" s="281"/>
      <c r="L51" s="282"/>
      <c r="M51" s="345" t="s">
        <v>15</v>
      </c>
      <c r="N51" s="346"/>
      <c r="S51" s="67">
        <v>457</v>
      </c>
      <c r="U51" s="1"/>
    </row>
    <row r="52" spans="1:21" ht="13">
      <c r="B52" s="309" t="s">
        <v>483</v>
      </c>
      <c r="C52" s="309"/>
      <c r="D52" s="309"/>
      <c r="E52" s="309"/>
      <c r="F52" s="309"/>
      <c r="G52" s="309"/>
      <c r="H52" s="309"/>
      <c r="I52" s="309"/>
      <c r="J52" s="309"/>
      <c r="K52" s="309"/>
      <c r="L52" s="301"/>
      <c r="M52" s="343"/>
      <c r="N52" s="344"/>
      <c r="S52" s="67">
        <v>458</v>
      </c>
      <c r="U52" s="1"/>
    </row>
    <row r="53" spans="1:21" ht="13">
      <c r="B53" s="309" t="s">
        <v>484</v>
      </c>
      <c r="C53" s="309"/>
      <c r="D53" s="309"/>
      <c r="E53" s="309"/>
      <c r="F53" s="309"/>
      <c r="G53" s="309"/>
      <c r="H53" s="309"/>
      <c r="I53" s="309"/>
      <c r="J53" s="309"/>
      <c r="K53" s="309"/>
      <c r="L53" s="301"/>
      <c r="M53" s="343"/>
      <c r="N53" s="344"/>
      <c r="S53" s="67">
        <v>459</v>
      </c>
      <c r="U53" s="1"/>
    </row>
    <row r="54" spans="1:21" ht="13">
      <c r="B54" s="309" t="s">
        <v>485</v>
      </c>
      <c r="C54" s="309"/>
      <c r="D54" s="309"/>
      <c r="E54" s="309"/>
      <c r="F54" s="309"/>
      <c r="G54" s="309"/>
      <c r="H54" s="309"/>
      <c r="I54" s="309"/>
      <c r="J54" s="309"/>
      <c r="K54" s="309"/>
      <c r="L54" s="301"/>
      <c r="M54" s="343"/>
      <c r="N54" s="344"/>
      <c r="S54" s="67">
        <v>460</v>
      </c>
      <c r="U54" s="1"/>
    </row>
    <row r="55" spans="1:21" ht="13">
      <c r="B55" s="309" t="s">
        <v>486</v>
      </c>
      <c r="C55" s="309"/>
      <c r="D55" s="309"/>
      <c r="E55" s="309"/>
      <c r="F55" s="309"/>
      <c r="G55" s="309"/>
      <c r="H55" s="309"/>
      <c r="I55" s="309"/>
      <c r="J55" s="309"/>
      <c r="K55" s="309"/>
      <c r="L55" s="301"/>
      <c r="M55" s="343"/>
      <c r="N55" s="344"/>
      <c r="S55" s="67">
        <v>461</v>
      </c>
      <c r="U55" s="1"/>
    </row>
    <row r="56" spans="1:21" ht="14" customHeight="1">
      <c r="B56" s="301" t="s">
        <v>487</v>
      </c>
      <c r="C56" s="302"/>
      <c r="D56" s="302"/>
      <c r="E56" s="303"/>
      <c r="F56" s="340"/>
      <c r="G56" s="341"/>
      <c r="H56" s="341"/>
      <c r="I56" s="341"/>
      <c r="J56" s="341"/>
      <c r="K56" s="341"/>
      <c r="L56" s="341"/>
      <c r="M56" s="341"/>
      <c r="N56" s="342"/>
      <c r="S56" s="67">
        <v>462</v>
      </c>
      <c r="U56" s="1"/>
    </row>
  </sheetData>
  <sheetProtection algorithmName="SHA-512" hashValue="EKd6/BoXpZ6t4LY/MENueFJMFvN98dMFzPgXnDyyLO9lEK0Xgrl3PMZNmxRQ0mclTLKE6DdhjzYgahgbC/LByQ==" saltValue="LwJDbwV5VxhSaoQJvHuoqw==" spinCount="100000" sheet="1" objects="1" scenarios="1" formatCells="0" formatRows="0" insertRows="0"/>
  <dataConsolidate/>
  <mergeCells count="92">
    <mergeCell ref="M51:N51"/>
    <mergeCell ref="M52:N52"/>
    <mergeCell ref="M53:N53"/>
    <mergeCell ref="D46:F46"/>
    <mergeCell ref="D47:F47"/>
    <mergeCell ref="A49:N49"/>
    <mergeCell ref="B50:L50"/>
    <mergeCell ref="M50:N50"/>
    <mergeCell ref="B51:L51"/>
    <mergeCell ref="D48:N48"/>
    <mergeCell ref="F56:N56"/>
    <mergeCell ref="B56:E56"/>
    <mergeCell ref="B52:L52"/>
    <mergeCell ref="B55:L55"/>
    <mergeCell ref="M55:N55"/>
    <mergeCell ref="B54:L54"/>
    <mergeCell ref="B53:L53"/>
    <mergeCell ref="M54:N54"/>
    <mergeCell ref="D41:F41"/>
    <mergeCell ref="D42:F42"/>
    <mergeCell ref="D43:F43"/>
    <mergeCell ref="D44:F44"/>
    <mergeCell ref="D45:F45"/>
    <mergeCell ref="J36:N36"/>
    <mergeCell ref="A30:K30"/>
    <mergeCell ref="A6:N6"/>
    <mergeCell ref="B15:N15"/>
    <mergeCell ref="G7:I8"/>
    <mergeCell ref="G9:H9"/>
    <mergeCell ref="J7:J9"/>
    <mergeCell ref="K7:K9"/>
    <mergeCell ref="L7:N8"/>
    <mergeCell ref="A36:F36"/>
    <mergeCell ref="G10:H10"/>
    <mergeCell ref="B7:B9"/>
    <mergeCell ref="C7:C9"/>
    <mergeCell ref="D7:D9"/>
    <mergeCell ref="E7:F8"/>
    <mergeCell ref="F18:H18"/>
    <mergeCell ref="A1:N1"/>
    <mergeCell ref="A3:N3"/>
    <mergeCell ref="A4:G4"/>
    <mergeCell ref="A34:N34"/>
    <mergeCell ref="J4:N4"/>
    <mergeCell ref="J5:N5"/>
    <mergeCell ref="B24:E24"/>
    <mergeCell ref="A5:G5"/>
    <mergeCell ref="G11:H11"/>
    <mergeCell ref="G14:H14"/>
    <mergeCell ref="F20:H20"/>
    <mergeCell ref="B21:E21"/>
    <mergeCell ref="B22:E22"/>
    <mergeCell ref="B23:E23"/>
    <mergeCell ref="B25:E25"/>
    <mergeCell ref="B26:E26"/>
    <mergeCell ref="G36:H36"/>
    <mergeCell ref="A17:N17"/>
    <mergeCell ref="L33:M33"/>
    <mergeCell ref="A33:K33"/>
    <mergeCell ref="L29:M29"/>
    <mergeCell ref="L30:M30"/>
    <mergeCell ref="A29:K29"/>
    <mergeCell ref="A28:N28"/>
    <mergeCell ref="B19:E19"/>
    <mergeCell ref="B20:E20"/>
    <mergeCell ref="B18:E18"/>
    <mergeCell ref="A31:K31"/>
    <mergeCell ref="L31:M31"/>
    <mergeCell ref="L32:M32"/>
    <mergeCell ref="A32:K32"/>
    <mergeCell ref="F19:H19"/>
    <mergeCell ref="F21:H21"/>
    <mergeCell ref="F22:H22"/>
    <mergeCell ref="F23:H23"/>
    <mergeCell ref="F24:H24"/>
    <mergeCell ref="F25:H25"/>
    <mergeCell ref="D40:F40"/>
    <mergeCell ref="F26:K26"/>
    <mergeCell ref="B48:C48"/>
    <mergeCell ref="G37:H37"/>
    <mergeCell ref="J37:N37"/>
    <mergeCell ref="A38:N38"/>
    <mergeCell ref="A37:F37"/>
    <mergeCell ref="B43:C43"/>
    <mergeCell ref="B44:C44"/>
    <mergeCell ref="B45:C45"/>
    <mergeCell ref="B46:C46"/>
    <mergeCell ref="B47:C47"/>
    <mergeCell ref="B40:C40"/>
    <mergeCell ref="B41:C41"/>
    <mergeCell ref="B42:C42"/>
    <mergeCell ref="A39:N39"/>
  </mergeCells>
  <dataValidations count="7">
    <dataValidation type="textLength" allowBlank="1" showErrorMessage="1" error="Cantidad de caracteres NO valido." sqref="J5:N5 J37:N37" xr:uid="{00000000-0002-0000-0B00-000000000000}">
      <formula1>Explicacion_LongMinimo</formula1>
      <formula2>Explicacion_LongMaximo</formula2>
    </dataValidation>
    <dataValidation type="custom" allowBlank="1" showDropDown="1" showInputMessage="1" showErrorMessage="1" error="Valor NO Válido." prompt="Ingrese &quot;X&quot;" sqref="H5:I5 I10:I14 I37 N30:N33 D41:D47 E10 E12:F14 F10:F11" xr:uid="{00000000-0002-0000-0B00-000001000000}">
      <formula1>COUNTIF(Respuesta_SINO,TRIM(CELL("contents")))=1</formula1>
    </dataValidation>
    <dataValidation type="custom" allowBlank="1" showDropDown="1" showInputMessage="1" showErrorMessage="1" error="Valor NO Valido." prompt="Ingrese &quot;X&quot;" sqref="G10:H14 G37:H37 M33 F19:F25 L30:L33 M30 M50:N55" xr:uid="{00000000-0002-0000-0B00-000002000000}">
      <formula1>COUNTIF(Respuesta_SINO,TRIM(CELL("contents")))=1</formula1>
    </dataValidation>
    <dataValidation type="decimal" allowBlank="1" showInputMessage="1" showErrorMessage="1" prompt="Ingrese Número" sqref="N10" xr:uid="{00000000-0002-0000-0B00-000003000000}">
      <formula1>Decimal2_Minimo</formula1>
      <formula2>Decimal2_Maximo</formula2>
    </dataValidation>
    <dataValidation type="decimal" allowBlank="1" showInputMessage="1" showErrorMessage="1" error="Valor NO Válido" prompt="Ingrese Número" sqref="J10:M14" xr:uid="{00000000-0002-0000-0B00-000004000000}">
      <formula1>Decimal2_Minimo</formula1>
      <formula2>Decimal2_Maximo</formula2>
    </dataValidation>
    <dataValidation type="date" operator="lessThanOrEqual" allowBlank="1" showInputMessage="1" showErrorMessage="1" error="Fecha No Valida" prompt="(dd/mm/yyyy)" sqref="B10:B14" xr:uid="{00000000-0002-0000-0B00-000005000000}">
      <formula1>C10</formula1>
    </dataValidation>
    <dataValidation type="date" operator="greaterThanOrEqual" allowBlank="1" showInputMessage="1" showErrorMessage="1" error="Fecha No Valida" prompt="(dd/mm/yyyy)" sqref="C10:C14" xr:uid="{00000000-0002-0000-0B00-000006000000}">
      <formula1>B10</formula1>
    </dataValidation>
  </dataValidations>
  <hyperlinks>
    <hyperlink ref="Q3" location="Principal!A1" display="Volver al Indice"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V18"/>
  <sheetViews>
    <sheetView zoomScale="85" zoomScaleNormal="85" workbookViewId="0">
      <selection activeCell="A13" sqref="A13:I13"/>
    </sheetView>
  </sheetViews>
  <sheetFormatPr baseColWidth="10" defaultColWidth="11.453125" defaultRowHeight="12.5"/>
  <cols>
    <col min="1" max="1" width="3.6328125" style="1" customWidth="1"/>
    <col min="2" max="2" width="23" style="1" customWidth="1"/>
    <col min="3" max="4" width="2.90625" style="1" customWidth="1"/>
    <col min="5" max="5" width="14.6328125" style="1" customWidth="1"/>
    <col min="6" max="7" width="5.90625" style="1" customWidth="1"/>
    <col min="8" max="8" width="3.08984375" style="1" customWidth="1"/>
    <col min="9" max="9" width="24.453125" style="1" customWidth="1"/>
    <col min="10" max="10" width="1.6328125" style="1" customWidth="1"/>
    <col min="11" max="11" width="5.36328125" style="1" bestFit="1" customWidth="1"/>
    <col min="12" max="12" width="46.90625" style="1" customWidth="1"/>
    <col min="13" max="16" width="3.453125" style="1" customWidth="1"/>
    <col min="17" max="18" width="5" style="1" customWidth="1"/>
    <col min="19" max="19" width="5" style="67" customWidth="1"/>
    <col min="20" max="20" width="6.453125" style="1" customWidth="1"/>
    <col min="21" max="21" width="4" style="67" bestFit="1" customWidth="1"/>
    <col min="22" max="22" width="2.453125" style="67" customWidth="1"/>
    <col min="23" max="16384" width="11.453125" style="1"/>
  </cols>
  <sheetData>
    <row r="1" spans="1:22" ht="14">
      <c r="A1" s="217" t="s">
        <v>129</v>
      </c>
      <c r="B1" s="217"/>
      <c r="C1" s="217"/>
      <c r="D1" s="217"/>
      <c r="E1" s="217"/>
      <c r="F1" s="217"/>
      <c r="G1" s="217"/>
      <c r="H1" s="217"/>
      <c r="I1" s="217"/>
      <c r="L1" s="94" t="str">
        <f>'8'!A1</f>
        <v>PILAR II: Junta General de Accionistas (JGA)</v>
      </c>
      <c r="U1" s="67">
        <v>1</v>
      </c>
    </row>
    <row r="2" spans="1:22"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c r="A3" s="209" t="s">
        <v>39</v>
      </c>
      <c r="B3" s="209"/>
      <c r="C3" s="209"/>
      <c r="D3" s="209"/>
      <c r="E3" s="209"/>
      <c r="F3" s="209"/>
      <c r="G3" s="209"/>
      <c r="H3" s="209"/>
      <c r="I3" s="209"/>
      <c r="L3" s="93" t="s">
        <v>355</v>
      </c>
      <c r="U3" s="67">
        <f>SUM(V:V)</f>
        <v>1</v>
      </c>
    </row>
    <row r="4" spans="1:22" ht="13">
      <c r="A4" s="218"/>
      <c r="B4" s="218"/>
      <c r="C4" s="218"/>
      <c r="D4" s="218"/>
      <c r="E4" s="219"/>
      <c r="F4" s="99" t="s">
        <v>1</v>
      </c>
      <c r="G4" s="99" t="s">
        <v>2</v>
      </c>
      <c r="H4" s="207" t="s">
        <v>3</v>
      </c>
      <c r="I4" s="207"/>
      <c r="K4" s="54" t="s">
        <v>388</v>
      </c>
    </row>
    <row r="5" spans="1:22" ht="71.25" customHeight="1">
      <c r="A5" s="222" t="s">
        <v>130</v>
      </c>
      <c r="B5" s="222"/>
      <c r="C5" s="222"/>
      <c r="D5" s="222"/>
      <c r="E5" s="222"/>
      <c r="F5" s="98" t="s">
        <v>15</v>
      </c>
      <c r="G5" s="98"/>
      <c r="H5" s="220"/>
      <c r="I5" s="221"/>
      <c r="K5" s="55" t="str">
        <f>CONCATENATE("(",LEN(H5),")")</f>
        <v>(0)</v>
      </c>
      <c r="L5" s="53"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67">
        <v>54</v>
      </c>
      <c r="V5" s="68">
        <f>IF( AND(F5="",G5=""),0,IF(AND(G5&lt;&gt;"",H5=""),0,1))</f>
        <v>1</v>
      </c>
    </row>
    <row r="6" spans="1:22" ht="40.25" customHeight="1">
      <c r="A6" s="226" t="s">
        <v>492</v>
      </c>
      <c r="B6" s="226"/>
      <c r="C6" s="226"/>
      <c r="D6" s="226"/>
      <c r="E6" s="226"/>
      <c r="F6" s="226"/>
      <c r="G6" s="226"/>
      <c r="H6" s="226"/>
      <c r="I6" s="226"/>
      <c r="K6"/>
      <c r="L6" s="53"/>
      <c r="V6" s="68"/>
    </row>
    <row r="7" spans="1:22" ht="71.400000000000006" customHeight="1">
      <c r="A7" s="118"/>
      <c r="B7" s="143" t="s">
        <v>488</v>
      </c>
      <c r="C7" s="349" t="s">
        <v>489</v>
      </c>
      <c r="D7" s="349"/>
      <c r="E7" s="349"/>
      <c r="F7" s="349" t="s">
        <v>490</v>
      </c>
      <c r="G7" s="349"/>
      <c r="H7" s="349"/>
      <c r="I7" s="143" t="s">
        <v>491</v>
      </c>
      <c r="K7" s="55"/>
      <c r="L7" s="53"/>
      <c r="V7" s="68"/>
    </row>
    <row r="8" spans="1:22" ht="29.4" customHeight="1">
      <c r="A8" s="118"/>
      <c r="B8" s="166" t="s">
        <v>827</v>
      </c>
      <c r="C8" s="353">
        <v>15</v>
      </c>
      <c r="D8" s="353"/>
      <c r="E8" s="353"/>
      <c r="F8" s="353">
        <v>3</v>
      </c>
      <c r="G8" s="353"/>
      <c r="H8" s="353"/>
      <c r="I8" s="151" t="s">
        <v>828</v>
      </c>
      <c r="K8" s="55"/>
      <c r="L8" s="53"/>
      <c r="S8" s="67">
        <v>463</v>
      </c>
      <c r="U8"/>
      <c r="V8" s="68"/>
    </row>
    <row r="9" spans="1:22" ht="39.75" customHeight="1">
      <c r="A9" s="226" t="s">
        <v>653</v>
      </c>
      <c r="B9" s="226"/>
      <c r="C9" s="226"/>
      <c r="D9" s="226"/>
      <c r="E9" s="226"/>
      <c r="F9" s="226"/>
      <c r="G9" s="226"/>
      <c r="H9" s="226"/>
      <c r="I9" s="226"/>
      <c r="K9"/>
    </row>
    <row r="10" spans="1:22" ht="15.75" customHeight="1">
      <c r="B10" s="223" t="s">
        <v>131</v>
      </c>
      <c r="C10" s="223"/>
      <c r="D10" s="223"/>
      <c r="E10" s="223"/>
      <c r="F10" s="223"/>
      <c r="G10" s="223"/>
      <c r="H10" s="223"/>
      <c r="I10" s="223"/>
    </row>
    <row r="11" spans="1:22" ht="21" customHeight="1">
      <c r="B11" s="264" t="s">
        <v>132</v>
      </c>
      <c r="C11" s="266"/>
      <c r="D11" s="264" t="s">
        <v>133</v>
      </c>
      <c r="E11" s="265"/>
      <c r="F11" s="265"/>
      <c r="G11" s="265"/>
      <c r="H11" s="266"/>
      <c r="I11" s="3" t="s">
        <v>134</v>
      </c>
      <c r="K11" s="58"/>
      <c r="L11" s="62"/>
    </row>
    <row r="12" spans="1:22">
      <c r="B12" s="271">
        <v>0</v>
      </c>
      <c r="C12" s="348"/>
      <c r="D12" s="271">
        <v>0</v>
      </c>
      <c r="E12" s="272"/>
      <c r="F12" s="272"/>
      <c r="G12" s="272"/>
      <c r="H12" s="348"/>
      <c r="I12" s="131">
        <v>0</v>
      </c>
      <c r="L12" s="41" t="str">
        <f xml:space="preserve"> IF(AND(AND(ISNUMBER(B12),LEN(B12)&lt;=11)=FALSE,B12&lt;&gt;""),CONCATENATE("Valor No válido en: ",$B$10," ",$B$11),
IF(AND(AND(ISNUMBER(D12),LEN(D12)&lt;=11)=FALSE,D12&lt;&gt;""),CONCATENATE("Valor No válido en: ",$B$10," ",$D$11),
IF(AND(AND(ISNUMBER(I12),LEN(I12)&lt;=11)=FALSE,I12&lt;&gt;""),CONCATENATE("Valor No válido en: ",$B$10," ",$I$11),""
)))</f>
        <v/>
      </c>
      <c r="S12" s="67">
        <v>168</v>
      </c>
      <c r="U12" s="1"/>
    </row>
    <row r="13" spans="1:22" ht="20.25" customHeight="1">
      <c r="A13" s="312"/>
      <c r="B13" s="312"/>
      <c r="C13" s="312"/>
      <c r="D13" s="312"/>
      <c r="E13" s="312"/>
      <c r="F13" s="312"/>
      <c r="G13" s="312"/>
      <c r="H13" s="312"/>
      <c r="I13" s="312"/>
      <c r="K13" s="63"/>
      <c r="L13" s="60"/>
    </row>
    <row r="14" spans="1:22" ht="38.25" customHeight="1">
      <c r="A14" s="354" t="s">
        <v>654</v>
      </c>
      <c r="B14" s="354"/>
      <c r="C14" s="354"/>
      <c r="D14" s="354"/>
      <c r="E14" s="354"/>
      <c r="F14" s="354"/>
      <c r="G14" s="354"/>
      <c r="H14" s="354"/>
      <c r="I14" s="354"/>
      <c r="K14"/>
      <c r="U14" s="127"/>
    </row>
    <row r="15" spans="1:22" ht="6" customHeight="1">
      <c r="A15" s="23"/>
      <c r="B15" s="23"/>
      <c r="C15" s="23"/>
      <c r="D15" s="23"/>
      <c r="E15" s="23"/>
      <c r="F15" s="23"/>
      <c r="G15" s="23"/>
      <c r="H15" s="23"/>
      <c r="I15" s="23"/>
    </row>
    <row r="16" spans="1:22" ht="13">
      <c r="B16" s="226" t="s">
        <v>493</v>
      </c>
      <c r="C16" s="350"/>
      <c r="D16" s="98"/>
      <c r="E16" s="30"/>
      <c r="F16" s="30"/>
      <c r="L16" s="41" t="str">
        <f>IF(SUM(IF(D16="x",1,0),IF(D17="x",1,0),IF(D18="x",1,0)) &gt; 1,"(*) Marcar solo un valor","")</f>
        <v/>
      </c>
      <c r="S16" s="67">
        <v>465</v>
      </c>
      <c r="U16" s="1"/>
    </row>
    <row r="17" spans="2:21" ht="13">
      <c r="B17" s="351" t="s">
        <v>494</v>
      </c>
      <c r="C17" s="352"/>
      <c r="D17" s="98"/>
      <c r="F17" s="22"/>
      <c r="S17" s="67">
        <v>466</v>
      </c>
      <c r="U17" s="1"/>
    </row>
    <row r="18" spans="2:21" ht="13">
      <c r="B18" s="351" t="s">
        <v>495</v>
      </c>
      <c r="C18" s="352"/>
      <c r="D18" s="98"/>
      <c r="S18" s="67">
        <v>467</v>
      </c>
      <c r="U18" s="1"/>
    </row>
  </sheetData>
  <sheetProtection algorithmName="SHA-512" hashValue="l0xEPEyHnsxk4pDnl9qO81UnxG8s2IoFYfLCOQRNgzSyBoZS5mDIcdbQlGoMq6ktj0rsFwKYstFLOQdML+4t2g==" saltValue="m4BPTrvUabRXAQjBLNTqdQ==" spinCount="100000" sheet="1" objects="1" scenarios="1" formatRows="0"/>
  <mergeCells count="22">
    <mergeCell ref="B16:C16"/>
    <mergeCell ref="B17:C17"/>
    <mergeCell ref="B18:C18"/>
    <mergeCell ref="C7:E7"/>
    <mergeCell ref="F8:H8"/>
    <mergeCell ref="C8:E8"/>
    <mergeCell ref="A14:I14"/>
    <mergeCell ref="A6:I6"/>
    <mergeCell ref="A1:I1"/>
    <mergeCell ref="A3:I3"/>
    <mergeCell ref="A4:E4"/>
    <mergeCell ref="A13:I13"/>
    <mergeCell ref="B10:I10"/>
    <mergeCell ref="H4:I4"/>
    <mergeCell ref="H5:I5"/>
    <mergeCell ref="D11:H11"/>
    <mergeCell ref="D12:H12"/>
    <mergeCell ref="B11:C11"/>
    <mergeCell ref="B12:C12"/>
    <mergeCell ref="A5:E5"/>
    <mergeCell ref="A9:I9"/>
    <mergeCell ref="F7:H7"/>
  </mergeCells>
  <dataValidations count="3">
    <dataValidation type="textLength" allowBlank="1" showErrorMessage="1" error="Cantidad de caracteres NO valido." sqref="H5:I5" xr:uid="{00000000-0002-0000-0C00-000000000000}">
      <formula1>Explicacion_LongMinimo</formula1>
      <formula2>Explicacion_LongMaximo</formula2>
    </dataValidation>
    <dataValidation type="custom" allowBlank="1" showDropDown="1" showInputMessage="1" showErrorMessage="1" error="Valor NO Válido." prompt="Ingrese &quot;X&quot;" sqref="F5:G5 D16:D18" xr:uid="{00000000-0002-0000-0C00-000001000000}">
      <formula1>COUNTIF(Respuesta_SINO,TRIM(CELL("contents")))=1</formula1>
    </dataValidation>
    <dataValidation type="whole" allowBlank="1" showInputMessage="1" showErrorMessage="1" error="Valor NO Válido." prompt="Ingrese Número" sqref="B12:I12" xr:uid="{00000000-0002-0000-0C00-000002000000}">
      <formula1>Entero_Minimo</formula1>
      <formula2>Entero_Maximo</formula2>
    </dataValidation>
  </dataValidations>
  <hyperlinks>
    <hyperlink ref="L3" location="Principal!A1" display="Volver al Indice"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V26"/>
  <sheetViews>
    <sheetView zoomScale="85" zoomScaleNormal="85" workbookViewId="0">
      <selection activeCell="G11" sqref="G11:K11"/>
    </sheetView>
  </sheetViews>
  <sheetFormatPr baseColWidth="10" defaultColWidth="11.453125" defaultRowHeight="12.5"/>
  <cols>
    <col min="1" max="1" width="4.36328125" style="1" customWidth="1"/>
    <col min="2" max="2" width="15" style="1" customWidth="1"/>
    <col min="3" max="3" width="6.90625" style="1" customWidth="1"/>
    <col min="4" max="4" width="5.90625" style="1" customWidth="1"/>
    <col min="5" max="5" width="7.6328125" style="1" customWidth="1"/>
    <col min="6" max="6" width="5" style="1" customWidth="1"/>
    <col min="7" max="7" width="5.08984375" style="1" customWidth="1"/>
    <col min="8" max="8" width="5.90625" style="1" customWidth="1"/>
    <col min="9" max="9" width="7.6328125" style="1" customWidth="1"/>
    <col min="10" max="10" width="11.453125" style="1" customWidth="1"/>
    <col min="11" max="11" width="12" style="1" customWidth="1"/>
    <col min="12" max="12" width="1.453125" style="1" customWidth="1"/>
    <col min="13" max="13" width="5.36328125" style="1" bestFit="1" customWidth="1"/>
    <col min="14" max="14" width="43.6328125" style="41" customWidth="1"/>
    <col min="15" max="17" width="3.453125" style="1" customWidth="1"/>
    <col min="18" max="18" width="6" style="1" customWidth="1"/>
    <col min="19" max="21" width="4" style="67" bestFit="1" customWidth="1"/>
    <col min="22" max="22" width="2.36328125" style="67" customWidth="1"/>
    <col min="23" max="16384" width="11.453125" style="1"/>
  </cols>
  <sheetData>
    <row r="1" spans="1:22" ht="14">
      <c r="A1" s="217" t="s">
        <v>40</v>
      </c>
      <c r="B1" s="217"/>
      <c r="C1" s="217"/>
      <c r="D1" s="217"/>
      <c r="E1" s="217"/>
      <c r="F1" s="217"/>
      <c r="G1" s="217"/>
      <c r="H1" s="217"/>
      <c r="I1" s="217"/>
      <c r="J1" s="217"/>
      <c r="K1" s="217"/>
      <c r="N1" s="94" t="str">
        <f>'8'!A1</f>
        <v>PILAR II: Junta General de Accionistas (JGA)</v>
      </c>
      <c r="U1" s="67">
        <v>3</v>
      </c>
    </row>
    <row r="2" spans="1:22"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c r="A3" s="209" t="s">
        <v>136</v>
      </c>
      <c r="B3" s="209"/>
      <c r="C3" s="209"/>
      <c r="D3" s="209"/>
      <c r="E3" s="209"/>
      <c r="F3" s="209"/>
      <c r="G3" s="209"/>
      <c r="H3" s="209"/>
      <c r="I3" s="209"/>
      <c r="J3" s="209"/>
      <c r="K3" s="209"/>
      <c r="N3" s="93" t="s">
        <v>355</v>
      </c>
      <c r="U3" s="67">
        <f>SUM(V:V)</f>
        <v>3</v>
      </c>
    </row>
    <row r="4" spans="1:22" ht="13">
      <c r="A4" s="218"/>
      <c r="B4" s="218"/>
      <c r="C4" s="218"/>
      <c r="D4" s="218"/>
      <c r="E4" s="218"/>
      <c r="F4" s="219"/>
      <c r="G4" s="99" t="s">
        <v>1</v>
      </c>
      <c r="H4" s="99" t="s">
        <v>2</v>
      </c>
      <c r="I4" s="296" t="s">
        <v>3</v>
      </c>
      <c r="J4" s="355"/>
      <c r="K4" s="297"/>
      <c r="M4" s="54" t="s">
        <v>388</v>
      </c>
    </row>
    <row r="5" spans="1:22" ht="67.5" customHeight="1">
      <c r="A5" s="222" t="s">
        <v>137</v>
      </c>
      <c r="B5" s="222"/>
      <c r="C5" s="222"/>
      <c r="D5" s="222"/>
      <c r="E5" s="222"/>
      <c r="F5" s="222"/>
      <c r="G5" s="98" t="s">
        <v>15</v>
      </c>
      <c r="H5" s="98"/>
      <c r="I5" s="220"/>
      <c r="J5" s="237"/>
      <c r="K5" s="221"/>
      <c r="M5" s="55" t="str">
        <f>CONCATENATE("(",LEN(I5),")")</f>
        <v>(0)</v>
      </c>
      <c r="N5" s="53"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67">
        <v>55</v>
      </c>
      <c r="V5" s="68">
        <f>IF( AND(G5="",H5=""),0,IF(AND(H5&lt;&gt;"",I5=""),0,1))</f>
        <v>1</v>
      </c>
    </row>
    <row r="6" spans="1:22" ht="37.5" customHeight="1">
      <c r="A6" s="267" t="s">
        <v>138</v>
      </c>
      <c r="B6" s="267"/>
      <c r="C6" s="267"/>
      <c r="D6" s="267"/>
      <c r="E6" s="267"/>
      <c r="F6" s="267"/>
      <c r="G6" s="267"/>
      <c r="H6" s="267"/>
      <c r="I6" s="267"/>
      <c r="J6" s="267"/>
      <c r="K6" s="267"/>
    </row>
    <row r="7" spans="1:22" ht="13">
      <c r="B7" s="288" t="s">
        <v>139</v>
      </c>
      <c r="C7" s="289"/>
      <c r="D7" s="290"/>
      <c r="E7" s="98" t="s">
        <v>15</v>
      </c>
      <c r="F7" s="288" t="s">
        <v>140</v>
      </c>
      <c r="G7" s="289"/>
      <c r="H7" s="289"/>
      <c r="I7" s="289"/>
      <c r="J7" s="290"/>
      <c r="K7" s="98"/>
      <c r="S7" s="67">
        <v>170</v>
      </c>
      <c r="T7" s="67">
        <v>171</v>
      </c>
    </row>
    <row r="8" spans="1:22" ht="27.75" customHeight="1">
      <c r="A8" s="315" t="s">
        <v>141</v>
      </c>
      <c r="B8" s="315"/>
      <c r="C8" s="315"/>
      <c r="D8" s="315"/>
      <c r="E8" s="315"/>
      <c r="F8" s="315"/>
      <c r="G8" s="315"/>
      <c r="H8" s="315"/>
      <c r="I8" s="315"/>
      <c r="J8" s="315"/>
      <c r="K8" s="315"/>
    </row>
    <row r="9" spans="1:22" ht="39" customHeight="1">
      <c r="B9" s="358" t="s">
        <v>645</v>
      </c>
      <c r="C9" s="223" t="s">
        <v>142</v>
      </c>
      <c r="D9" s="223"/>
      <c r="E9" s="223"/>
      <c r="F9" s="223"/>
      <c r="G9" s="223" t="s">
        <v>143</v>
      </c>
      <c r="H9" s="223"/>
      <c r="I9" s="223"/>
      <c r="J9" s="223"/>
      <c r="K9" s="223"/>
    </row>
    <row r="10" spans="1:22" ht="60.75" customHeight="1">
      <c r="B10" s="358"/>
      <c r="C10" s="24" t="s">
        <v>86</v>
      </c>
      <c r="D10" s="24" t="s">
        <v>88</v>
      </c>
      <c r="E10" s="24" t="s">
        <v>89</v>
      </c>
      <c r="F10" s="24" t="s">
        <v>144</v>
      </c>
      <c r="G10" s="357"/>
      <c r="H10" s="357"/>
      <c r="I10" s="357"/>
      <c r="J10" s="357"/>
      <c r="K10" s="357"/>
      <c r="M10" s="58" t="s">
        <v>394</v>
      </c>
      <c r="N10" s="62" t="s">
        <v>395</v>
      </c>
      <c r="S10" s="67">
        <v>172</v>
      </c>
    </row>
    <row r="11" spans="1:22">
      <c r="B11" s="183">
        <v>45817</v>
      </c>
      <c r="C11" s="79">
        <v>0</v>
      </c>
      <c r="D11" s="79">
        <v>0</v>
      </c>
      <c r="E11" s="79">
        <v>0</v>
      </c>
      <c r="F11" s="79">
        <v>99.3</v>
      </c>
      <c r="G11" s="356">
        <v>100</v>
      </c>
      <c r="H11" s="356"/>
      <c r="I11" s="356"/>
      <c r="J11" s="356"/>
      <c r="K11" s="356"/>
    </row>
    <row r="12" spans="1:22">
      <c r="B12" s="79"/>
      <c r="C12" s="79"/>
      <c r="D12" s="79"/>
      <c r="E12" s="79"/>
      <c r="F12" s="79"/>
      <c r="G12" s="356"/>
      <c r="H12" s="356"/>
      <c r="I12" s="356"/>
      <c r="J12" s="356"/>
      <c r="K12" s="356"/>
    </row>
    <row r="13" spans="1:22">
      <c r="B13" s="79"/>
      <c r="C13" s="79"/>
      <c r="D13" s="79"/>
      <c r="E13" s="79"/>
      <c r="F13" s="79"/>
      <c r="G13" s="356"/>
      <c r="H13" s="356"/>
      <c r="I13" s="356"/>
      <c r="J13" s="356"/>
      <c r="K13" s="356"/>
    </row>
    <row r="14" spans="1:22" ht="20">
      <c r="A14" s="315"/>
      <c r="B14" s="315"/>
      <c r="C14" s="315"/>
      <c r="D14" s="315"/>
      <c r="E14" s="315"/>
      <c r="F14" s="315"/>
      <c r="G14" s="315"/>
      <c r="H14" s="315"/>
      <c r="I14" s="315"/>
      <c r="J14" s="315"/>
      <c r="K14" s="315"/>
      <c r="M14" s="63" t="s">
        <v>396</v>
      </c>
      <c r="N14" s="60" t="s">
        <v>397</v>
      </c>
      <c r="S14" s="67">
        <v>0</v>
      </c>
    </row>
    <row r="15" spans="1:22" ht="13">
      <c r="A15" s="209" t="s">
        <v>145</v>
      </c>
      <c r="B15" s="209"/>
      <c r="C15" s="209"/>
      <c r="D15" s="209"/>
      <c r="E15" s="209"/>
      <c r="F15" s="209"/>
      <c r="G15" s="209"/>
      <c r="H15" s="209"/>
      <c r="I15" s="209"/>
      <c r="J15" s="209"/>
      <c r="K15" s="209"/>
    </row>
    <row r="16" spans="1:22" ht="13">
      <c r="A16" s="218"/>
      <c r="B16" s="218"/>
      <c r="C16" s="218"/>
      <c r="D16" s="218"/>
      <c r="E16" s="218"/>
      <c r="F16" s="219"/>
      <c r="G16" s="99" t="s">
        <v>1</v>
      </c>
      <c r="H16" s="99" t="s">
        <v>2</v>
      </c>
      <c r="I16" s="296" t="s">
        <v>3</v>
      </c>
      <c r="J16" s="355"/>
      <c r="K16" s="297"/>
      <c r="M16" s="54" t="s">
        <v>388</v>
      </c>
    </row>
    <row r="17" spans="1:22" ht="91.5" customHeight="1">
      <c r="A17" s="222" t="s">
        <v>146</v>
      </c>
      <c r="B17" s="222"/>
      <c r="C17" s="222"/>
      <c r="D17" s="222"/>
      <c r="E17" s="222"/>
      <c r="F17" s="261"/>
      <c r="G17" s="98" t="s">
        <v>15</v>
      </c>
      <c r="H17" s="98"/>
      <c r="I17" s="220"/>
      <c r="J17" s="237"/>
      <c r="K17" s="221"/>
      <c r="M17" s="55" t="str">
        <f>CONCATENATE("(",LEN(I17),")")</f>
        <v>(0)</v>
      </c>
      <c r="N17" s="53" t="str">
        <f>IF(( AND(G17="x",H17="x") ),"(*) Marcar solo un valor: Si o No",IF(AND(H17="x",LEN(I17)=0),"(*) Completar la celda de explicación",
CONCATENATE("(Si/No) Marcar con 'X' solo uno de los campos. (Explicación) Longitud Máxima de ",Explicacion_LongMaximo," caracteres")))</f>
        <v>(Si/No) Marcar con 'X' solo uno de los campos. (Explicación) Longitud Máxima de 1000 caracteres</v>
      </c>
      <c r="S17" s="67">
        <v>56</v>
      </c>
      <c r="V17" s="68">
        <f>IF( AND(G17="",H17=""),0,IF(AND(H17&lt;&gt;"",I17=""),0,1))</f>
        <v>1</v>
      </c>
    </row>
    <row r="18" spans="1:22" ht="42" customHeight="1">
      <c r="A18" s="312" t="s">
        <v>147</v>
      </c>
      <c r="B18" s="312"/>
      <c r="C18" s="312"/>
      <c r="D18" s="312"/>
      <c r="E18" s="312"/>
      <c r="F18" s="312"/>
      <c r="G18" s="312"/>
      <c r="H18" s="312"/>
      <c r="I18" s="312"/>
      <c r="J18" s="312"/>
      <c r="K18" s="312"/>
    </row>
    <row r="19" spans="1:22" ht="13">
      <c r="A19" s="218"/>
      <c r="B19" s="218"/>
      <c r="C19" s="218"/>
      <c r="D19" s="218"/>
      <c r="E19" s="218"/>
      <c r="F19" s="218"/>
      <c r="G19" s="218"/>
      <c r="H19" s="218"/>
      <c r="I19" s="219"/>
      <c r="J19" s="14" t="s">
        <v>1</v>
      </c>
      <c r="K19" s="14" t="s">
        <v>2</v>
      </c>
    </row>
    <row r="20" spans="1:22" ht="34.5" customHeight="1">
      <c r="A20" s="308" t="s">
        <v>148</v>
      </c>
      <c r="B20" s="308"/>
      <c r="C20" s="308"/>
      <c r="D20" s="308"/>
      <c r="E20" s="308"/>
      <c r="F20" s="308"/>
      <c r="G20" s="308"/>
      <c r="H20" s="308"/>
      <c r="I20" s="288"/>
      <c r="J20" s="98" t="s">
        <v>15</v>
      </c>
      <c r="K20" s="98"/>
      <c r="N20" s="41" t="str">
        <f>IF(( AND(J20="x",K20="x") ),"(*) Marcar solo un valor: Si o No","")</f>
        <v/>
      </c>
      <c r="S20" s="67">
        <v>173</v>
      </c>
    </row>
    <row r="21" spans="1:22" ht="37.5" customHeight="1">
      <c r="A21" s="308" t="s">
        <v>149</v>
      </c>
      <c r="B21" s="308"/>
      <c r="C21" s="308"/>
      <c r="D21" s="308"/>
      <c r="E21" s="308"/>
      <c r="F21" s="308"/>
      <c r="G21" s="308"/>
      <c r="H21" s="308"/>
      <c r="I21" s="288"/>
      <c r="J21" s="98" t="s">
        <v>15</v>
      </c>
      <c r="K21" s="98"/>
      <c r="N21" s="41" t="str">
        <f>IF(( AND($J$21="x",$K$21="x") ),"(*) Marcar solo un valor: Si o No","")</f>
        <v/>
      </c>
      <c r="S21" s="67">
        <v>174</v>
      </c>
    </row>
    <row r="22" spans="1:22" ht="22.5" customHeight="1">
      <c r="A22" s="288" t="s">
        <v>150</v>
      </c>
      <c r="B22" s="289"/>
      <c r="C22" s="290"/>
      <c r="D22" s="298"/>
      <c r="E22" s="299"/>
      <c r="F22" s="299"/>
      <c r="G22" s="299"/>
      <c r="H22" s="299"/>
      <c r="I22" s="299"/>
      <c r="J22" s="299"/>
      <c r="K22" s="300"/>
      <c r="S22" s="67">
        <v>175</v>
      </c>
    </row>
    <row r="23" spans="1:22">
      <c r="A23" s="312"/>
      <c r="B23" s="312"/>
      <c r="C23" s="312"/>
      <c r="D23" s="312"/>
      <c r="E23" s="312"/>
      <c r="F23" s="312"/>
      <c r="G23" s="312"/>
      <c r="H23" s="312"/>
      <c r="I23" s="312"/>
      <c r="J23" s="312"/>
      <c r="K23" s="312"/>
    </row>
    <row r="24" spans="1:22" ht="13">
      <c r="A24" s="209" t="s">
        <v>151</v>
      </c>
      <c r="B24" s="209"/>
      <c r="C24" s="209"/>
      <c r="D24" s="209"/>
      <c r="E24" s="209"/>
      <c r="F24" s="209"/>
      <c r="G24" s="209"/>
      <c r="H24" s="209"/>
      <c r="I24" s="209"/>
      <c r="J24" s="209"/>
      <c r="K24" s="209"/>
    </row>
    <row r="25" spans="1:22" ht="13">
      <c r="A25" s="218"/>
      <c r="B25" s="218"/>
      <c r="C25" s="218"/>
      <c r="D25" s="218"/>
      <c r="E25" s="218"/>
      <c r="F25" s="219"/>
      <c r="G25" s="99" t="s">
        <v>1</v>
      </c>
      <c r="H25" s="99" t="s">
        <v>2</v>
      </c>
      <c r="I25" s="207" t="s">
        <v>3</v>
      </c>
      <c r="J25" s="207"/>
      <c r="K25" s="207"/>
      <c r="M25" s="54" t="s">
        <v>388</v>
      </c>
    </row>
    <row r="26" spans="1:22" ht="69.75" customHeight="1">
      <c r="A26" s="222" t="s">
        <v>152</v>
      </c>
      <c r="B26" s="222"/>
      <c r="C26" s="222"/>
      <c r="D26" s="222"/>
      <c r="E26" s="222"/>
      <c r="F26" s="222"/>
      <c r="G26" s="98" t="s">
        <v>15</v>
      </c>
      <c r="H26" s="98"/>
      <c r="I26" s="220"/>
      <c r="J26" s="237"/>
      <c r="K26" s="221"/>
      <c r="M26" s="55" t="str">
        <f>CONCATENATE("(",LEN(I26),")")</f>
        <v>(0)</v>
      </c>
      <c r="N26" s="53" t="str">
        <f>IF(( AND(G26="x",H26="x") ),"(*) Marcar solo un valor: Si o No",IF(AND(H26="x",LEN(I26)=0),"(*) Completar la celda de explicación",
CONCATENATE("(Si/No) Marcar con 'X' solo uno de los campos. (Explicación) Longitud Máxima de ",Explicacion_LongMaximo," caracteres")))</f>
        <v>(Si/No) Marcar con 'X' solo uno de los campos. (Explicación) Longitud Máxima de 1000 caracteres</v>
      </c>
      <c r="S26" s="67">
        <v>57</v>
      </c>
      <c r="V26" s="68">
        <f>IF( AND(G26="",H26=""),0,IF(AND(H26&lt;&gt;"",I26=""),0,1))</f>
        <v>1</v>
      </c>
    </row>
  </sheetData>
  <sheetProtection algorithmName="SHA-512" hashValue="8x99EcfErSTT9fQ8hPYmmdMPJp9dxmhehgNv2kRg+h+xHNsp/A84ZN8CTXK8O8D2f3iXzyZVtC3+/duWxgn3hg==" saltValue="0H5nSFmf+eg5aMwPEBElyA==" spinCount="100000" sheet="1" objects="1" scenarios="1" formatCells="0" formatRows="0" insertRows="0"/>
  <mergeCells count="35">
    <mergeCell ref="A21:I21"/>
    <mergeCell ref="A23:K23"/>
    <mergeCell ref="A24:K24"/>
    <mergeCell ref="A17:F17"/>
    <mergeCell ref="A5:F5"/>
    <mergeCell ref="A16:F16"/>
    <mergeCell ref="A19:I19"/>
    <mergeCell ref="A26:F26"/>
    <mergeCell ref="I25:K25"/>
    <mergeCell ref="I26:K26"/>
    <mergeCell ref="A6:K6"/>
    <mergeCell ref="A8:K8"/>
    <mergeCell ref="G9:K9"/>
    <mergeCell ref="G10:K10"/>
    <mergeCell ref="D22:K22"/>
    <mergeCell ref="A22:C22"/>
    <mergeCell ref="B9:B10"/>
    <mergeCell ref="C9:F9"/>
    <mergeCell ref="A18:K18"/>
    <mergeCell ref="A25:F25"/>
    <mergeCell ref="I16:K16"/>
    <mergeCell ref="I17:K17"/>
    <mergeCell ref="A20:I20"/>
    <mergeCell ref="A1:K1"/>
    <mergeCell ref="A3:K3"/>
    <mergeCell ref="A4:F4"/>
    <mergeCell ref="A14:K14"/>
    <mergeCell ref="A15:K15"/>
    <mergeCell ref="I4:K4"/>
    <mergeCell ref="I5:K5"/>
    <mergeCell ref="B7:D7"/>
    <mergeCell ref="F7:J7"/>
    <mergeCell ref="G11:K11"/>
    <mergeCell ref="G12:K12"/>
    <mergeCell ref="G13:K13"/>
  </mergeCells>
  <dataValidations count="4">
    <dataValidation type="textLength" allowBlank="1" showErrorMessage="1" error="Cantidad de caracteres NO valido." sqref="I5:K5 I17:K17 I26:K26" xr:uid="{00000000-0002-0000-0D00-000000000000}">
      <formula1>Explicacion_LongMinimo</formula1>
      <formula2>Explicacion_LongMaximo</formula2>
    </dataValidation>
    <dataValidation type="custom" allowBlank="1" showDropDown="1" showInputMessage="1" showErrorMessage="1" error="Valor NO Válido." prompt="Ingrese &quot;X&quot;" sqref="G5:H5 E7 K7 G17:H17 J20:K21 G26:H26" xr:uid="{00000000-0002-0000-0D00-000001000000}">
      <formula1>COUNTIF(Respuesta_SINO,TRIM(CELL("contents")))=1</formula1>
    </dataValidation>
    <dataValidation type="date" allowBlank="1" showInputMessage="1" showErrorMessage="1" error="Fecha No Valida" prompt="(dd/mm/yyyy)" sqref="B11:B13" xr:uid="{00000000-0002-0000-0D00-000002000000}">
      <formula1>Fecha_Minimo</formula1>
      <formula2>Fecha_Maximo</formula2>
    </dataValidation>
    <dataValidation type="decimal" allowBlank="1" showInputMessage="1" showErrorMessage="1" error="Valor NO Válido" prompt="Ingrese Número" sqref="C11:F13" xr:uid="{00000000-0002-0000-0D00-000003000000}">
      <formula1>Decimal2_Minimo</formula1>
      <formula2>Decimal2_Maximo</formula2>
    </dataValidation>
  </dataValidations>
  <hyperlinks>
    <hyperlink ref="N3" location="Principal!A1" display="Volver al Indice" xr:uid="{00000000-0004-0000-0D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V34"/>
  <sheetViews>
    <sheetView zoomScale="85" zoomScaleNormal="85" workbookViewId="0">
      <selection activeCell="D27" sqref="D27:F27"/>
    </sheetView>
  </sheetViews>
  <sheetFormatPr baseColWidth="10" defaultColWidth="11.453125" defaultRowHeight="12.5"/>
  <cols>
    <col min="1" max="1" width="18.90625" style="1" customWidth="1"/>
    <col min="2" max="2" width="22.54296875" style="1" customWidth="1"/>
    <col min="3" max="3" width="5.54296875" style="1" customWidth="1"/>
    <col min="4" max="4" width="5.90625" style="1" customWidth="1"/>
    <col min="5" max="5" width="11.90625" style="1" customWidth="1"/>
    <col min="6" max="6" width="20.6328125" style="1" customWidth="1"/>
    <col min="7" max="7" width="1.90625" style="1" customWidth="1"/>
    <col min="8" max="8" width="5.36328125" style="1" bestFit="1" customWidth="1"/>
    <col min="9" max="9" width="44.54296875" style="41" customWidth="1"/>
    <col min="10" max="10" width="4.90625" style="1" customWidth="1"/>
    <col min="11" max="11" width="3.54296875" style="1" customWidth="1"/>
    <col min="12" max="12" width="3.90625" style="1" customWidth="1"/>
    <col min="13" max="13" width="3" style="1" customWidth="1"/>
    <col min="14" max="14" width="3.54296875" style="1" customWidth="1"/>
    <col min="15" max="16" width="4.453125" style="1" customWidth="1"/>
    <col min="17" max="17" width="5" style="1" customWidth="1"/>
    <col min="18" max="18" width="4.36328125" style="64" customWidth="1"/>
    <col min="19" max="19" width="4.36328125" style="67" customWidth="1"/>
    <col min="20" max="20" width="4.36328125" style="1" customWidth="1"/>
    <col min="21" max="21" width="4" style="67" bestFit="1" customWidth="1"/>
    <col min="22" max="22" width="2.453125" style="67" customWidth="1"/>
    <col min="23" max="24" width="4.36328125" style="1" customWidth="1"/>
    <col min="25" max="25" width="15.54296875" style="1" customWidth="1"/>
    <col min="26" max="16384" width="11.453125" style="1"/>
  </cols>
  <sheetData>
    <row r="1" spans="1:22" ht="14">
      <c r="A1" s="217" t="s">
        <v>153</v>
      </c>
      <c r="B1" s="217"/>
      <c r="C1" s="217"/>
      <c r="D1" s="217"/>
      <c r="E1" s="217"/>
      <c r="F1" s="217"/>
      <c r="I1" s="94" t="str">
        <f>'8'!A1</f>
        <v>PILAR II: Junta General de Accionistas (JGA)</v>
      </c>
      <c r="U1" s="67">
        <v>4</v>
      </c>
    </row>
    <row r="2" spans="1:22"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c r="A3" s="209" t="s">
        <v>154</v>
      </c>
      <c r="B3" s="209"/>
      <c r="C3" s="209"/>
      <c r="D3" s="209"/>
      <c r="E3" s="209"/>
      <c r="F3" s="209"/>
      <c r="I3" s="93" t="s">
        <v>355</v>
      </c>
      <c r="U3" s="67">
        <f>SUM(V:V)</f>
        <v>4</v>
      </c>
    </row>
    <row r="4" spans="1:22" ht="13">
      <c r="A4" s="218"/>
      <c r="B4" s="219"/>
      <c r="C4" s="99" t="s">
        <v>1</v>
      </c>
      <c r="D4" s="99" t="s">
        <v>2</v>
      </c>
      <c r="E4" s="207" t="s">
        <v>3</v>
      </c>
      <c r="F4" s="207"/>
      <c r="H4" s="54" t="s">
        <v>388</v>
      </c>
    </row>
    <row r="5" spans="1:22" ht="45" customHeight="1">
      <c r="A5" s="222" t="s">
        <v>155</v>
      </c>
      <c r="B5" s="222"/>
      <c r="C5" s="98" t="s">
        <v>15</v>
      </c>
      <c r="D5" s="98"/>
      <c r="E5" s="220"/>
      <c r="F5" s="221"/>
      <c r="H5" s="55" t="str">
        <f>CONCATENATE("(",LEN(E5),")")</f>
        <v>(0)</v>
      </c>
      <c r="I5" s="53"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67">
        <v>58</v>
      </c>
      <c r="V5" s="68">
        <f>IF( AND(C5="",D5=""),0,IF(AND(D5&lt;&gt;"",E5=""),0,1))</f>
        <v>1</v>
      </c>
    </row>
    <row r="6" spans="1:22" ht="32.25" customHeight="1">
      <c r="A6" s="199" t="s">
        <v>655</v>
      </c>
      <c r="B6" s="199"/>
      <c r="C6" s="199"/>
      <c r="D6" s="199"/>
      <c r="E6" s="199"/>
      <c r="F6" s="199"/>
      <c r="H6"/>
      <c r="L6" s="67"/>
    </row>
    <row r="7" spans="1:22" ht="13">
      <c r="B7" s="30"/>
      <c r="C7" s="207" t="s">
        <v>1</v>
      </c>
      <c r="D7" s="207"/>
      <c r="E7" s="14" t="s">
        <v>2</v>
      </c>
    </row>
    <row r="8" spans="1:22" ht="13">
      <c r="B8" s="17" t="s">
        <v>156</v>
      </c>
      <c r="C8" s="321"/>
      <c r="D8" s="322"/>
      <c r="E8" s="98"/>
      <c r="I8" s="41" t="str">
        <f>IF(( AND($C$8="x",$E$8="x") ),"(*) Marcar solo un valor: Si o No","")</f>
        <v/>
      </c>
      <c r="S8" s="67">
        <v>176</v>
      </c>
      <c r="U8" s="1"/>
    </row>
    <row r="9" spans="1:22" ht="13">
      <c r="B9" s="17" t="s">
        <v>157</v>
      </c>
      <c r="C9" s="321"/>
      <c r="D9" s="322"/>
      <c r="E9" s="98"/>
      <c r="I9" s="41" t="str">
        <f>IF(( AND($C$9="x",$E$9="x") ),"(*) Marcar solo un valor: Si o No","")</f>
        <v/>
      </c>
      <c r="S9" s="67">
        <v>177</v>
      </c>
      <c r="U9" s="1"/>
    </row>
    <row r="10" spans="1:22" ht="13">
      <c r="B10" s="17" t="s">
        <v>158</v>
      </c>
      <c r="C10" s="321"/>
      <c r="D10" s="322"/>
      <c r="E10" s="98"/>
      <c r="I10" s="41" t="str">
        <f>IF(( AND($C$10="x",$E$10="x") ),"(*) Marcar solo un valor: Si o No","")</f>
        <v/>
      </c>
      <c r="S10" s="67">
        <v>178</v>
      </c>
      <c r="U10" s="1"/>
    </row>
    <row r="11" spans="1:22" ht="14.5">
      <c r="A11" s="28"/>
      <c r="B11" s="4"/>
      <c r="C11" s="4"/>
      <c r="D11" s="4"/>
    </row>
    <row r="12" spans="1:22" ht="13">
      <c r="A12" s="209" t="s">
        <v>159</v>
      </c>
      <c r="B12" s="209"/>
      <c r="C12" s="209"/>
      <c r="D12" s="209"/>
      <c r="E12" s="209"/>
      <c r="F12" s="209"/>
    </row>
    <row r="13" spans="1:22" ht="13">
      <c r="A13" s="218"/>
      <c r="B13" s="219"/>
      <c r="C13" s="99" t="s">
        <v>1</v>
      </c>
      <c r="D13" s="99" t="s">
        <v>2</v>
      </c>
      <c r="E13" s="207" t="s">
        <v>3</v>
      </c>
      <c r="F13" s="207"/>
      <c r="H13" s="54" t="s">
        <v>388</v>
      </c>
    </row>
    <row r="14" spans="1:22" ht="71.25" customHeight="1">
      <c r="A14" s="304" t="s">
        <v>656</v>
      </c>
      <c r="B14" s="304"/>
      <c r="C14" s="98" t="s">
        <v>15</v>
      </c>
      <c r="D14" s="98"/>
      <c r="E14" s="220"/>
      <c r="F14" s="221"/>
      <c r="H14" s="55" t="str">
        <f>CONCATENATE("(",LEN(E14),")")</f>
        <v>(0)</v>
      </c>
      <c r="I14" s="53" t="str">
        <f>IF(( AND(C14="x",D14="x") ),"(*) Marcar solo un valor: Si o No",IF(AND(D14="x",LEN(E14)=0),"(*) Completar la celda de explicación",
CONCATENATE("(Si/No) Marcar con 'X' solo uno de los campos. (Explicación) Longitud Máxima de ",Explicacion_LongMaximo," caracteres")))</f>
        <v>(Si/No) Marcar con 'X' solo uno de los campos. (Explicación) Longitud Máxima de 1000 caracteres</v>
      </c>
      <c r="S14" s="67">
        <v>59</v>
      </c>
      <c r="U14" s="1"/>
      <c r="V14" s="68">
        <f>IF( AND(C14="",D14=""),0,IF(AND(D14&lt;&gt;"",E14=""),0,1))</f>
        <v>1</v>
      </c>
    </row>
    <row r="15" spans="1:22" ht="103.5" customHeight="1">
      <c r="A15" s="201" t="s">
        <v>657</v>
      </c>
      <c r="B15" s="203"/>
      <c r="C15" s="98" t="s">
        <v>15</v>
      </c>
      <c r="D15" s="98"/>
      <c r="E15" s="220"/>
      <c r="F15" s="221"/>
      <c r="H15" s="55" t="str">
        <f>CONCATENATE("(",LEN(E15),")")</f>
        <v>(0)</v>
      </c>
      <c r="I15" s="53" t="str">
        <f>IF(( AND(C15="x",D15="x") ),"(*) Marcar solo un valor: Si o No",IF(AND(D15="x",LEN(E15)=0),"(*) Completar la celda de explicación",
CONCATENATE("(Si/No) Marcar con 'X' solo uno de los campos. (Explicación) Longitud Máxima de ",Explicacion_LongMaximo," caracteres")))</f>
        <v>(Si/No) Marcar con 'X' solo uno de los campos. (Explicación) Longitud Máxima de 1000 caracteres</v>
      </c>
      <c r="S15" s="67">
        <v>60</v>
      </c>
      <c r="U15" s="1"/>
      <c r="V15" s="68">
        <f>IF( AND(C15="",D15=""),0,IF(AND(D15&lt;&gt;"",E15=""),0,1))</f>
        <v>1</v>
      </c>
    </row>
    <row r="16" spans="1:22" ht="61.25" customHeight="1">
      <c r="A16" s="193" t="s">
        <v>612</v>
      </c>
      <c r="B16" s="193"/>
      <c r="C16" s="193"/>
      <c r="D16" s="193"/>
      <c r="E16" s="193"/>
      <c r="F16" s="193"/>
      <c r="H16"/>
      <c r="I16" s="53"/>
      <c r="V16" s="68"/>
    </row>
    <row r="17" spans="1:22" ht="27" customHeight="1">
      <c r="A17" s="269" t="s">
        <v>453</v>
      </c>
      <c r="B17" s="359"/>
      <c r="C17" s="358" t="s">
        <v>496</v>
      </c>
      <c r="D17" s="358"/>
      <c r="E17" s="358"/>
      <c r="F17" s="119"/>
      <c r="G17" s="119"/>
      <c r="H17" s="55"/>
      <c r="I17" s="53"/>
      <c r="V17" s="68"/>
    </row>
    <row r="18" spans="1:22" ht="15.65" customHeight="1">
      <c r="A18" s="301" t="s">
        <v>454</v>
      </c>
      <c r="B18" s="303"/>
      <c r="C18" s="339" t="s">
        <v>15</v>
      </c>
      <c r="D18" s="339"/>
      <c r="E18" s="339"/>
      <c r="F18" s="119"/>
      <c r="G18" s="119"/>
      <c r="H18" s="55"/>
      <c r="I18" s="53"/>
      <c r="S18" s="67">
        <v>474</v>
      </c>
      <c r="U18" s="1"/>
      <c r="V18" s="68"/>
    </row>
    <row r="19" spans="1:22" ht="15.65" customHeight="1">
      <c r="A19" s="301" t="s">
        <v>86</v>
      </c>
      <c r="B19" s="360"/>
      <c r="C19" s="339"/>
      <c r="D19" s="339"/>
      <c r="E19" s="339"/>
      <c r="F19" s="119"/>
      <c r="G19" s="119"/>
      <c r="H19" s="55"/>
      <c r="I19" s="53"/>
      <c r="S19" s="67">
        <v>475</v>
      </c>
      <c r="U19" s="1"/>
      <c r="V19" s="68"/>
    </row>
    <row r="20" spans="1:22" ht="15.65" customHeight="1">
      <c r="A20" s="301" t="s">
        <v>88</v>
      </c>
      <c r="B20" s="360"/>
      <c r="C20" s="339" t="s">
        <v>15</v>
      </c>
      <c r="D20" s="339"/>
      <c r="E20" s="339"/>
      <c r="F20" s="119"/>
      <c r="G20" s="119"/>
      <c r="H20" s="55"/>
      <c r="I20" s="53"/>
      <c r="S20" s="67">
        <v>476</v>
      </c>
      <c r="U20" s="1"/>
      <c r="V20" s="68"/>
    </row>
    <row r="21" spans="1:22" ht="15.65" customHeight="1">
      <c r="A21" s="301" t="s">
        <v>89</v>
      </c>
      <c r="B21" s="360"/>
      <c r="C21" s="339"/>
      <c r="D21" s="339"/>
      <c r="E21" s="339"/>
      <c r="F21" s="119"/>
      <c r="G21" s="119"/>
      <c r="H21" s="55"/>
      <c r="I21" s="53"/>
      <c r="S21" s="67">
        <v>477</v>
      </c>
      <c r="U21" s="1"/>
      <c r="V21" s="68"/>
    </row>
    <row r="22" spans="1:22" ht="15.65" customHeight="1">
      <c r="A22" s="301" t="s">
        <v>457</v>
      </c>
      <c r="B22" s="360"/>
      <c r="C22" s="339"/>
      <c r="D22" s="339"/>
      <c r="E22" s="339"/>
      <c r="F22" s="119"/>
      <c r="G22" s="119"/>
      <c r="H22" s="55"/>
      <c r="I22" s="53"/>
      <c r="S22" s="67">
        <v>478</v>
      </c>
      <c r="U22" s="1"/>
      <c r="V22" s="68"/>
    </row>
    <row r="23" spans="1:22" ht="15.65" customHeight="1">
      <c r="A23" s="301" t="s">
        <v>125</v>
      </c>
      <c r="B23" s="360"/>
      <c r="C23" s="339"/>
      <c r="D23" s="339"/>
      <c r="E23" s="339"/>
      <c r="F23" s="119"/>
      <c r="G23" s="119"/>
      <c r="H23" s="55"/>
      <c r="I23" s="53"/>
      <c r="S23" s="67">
        <v>479</v>
      </c>
      <c r="U23" s="1"/>
      <c r="V23" s="68"/>
    </row>
    <row r="24" spans="1:22" ht="15.65" customHeight="1">
      <c r="A24" s="301" t="s">
        <v>90</v>
      </c>
      <c r="B24" s="303"/>
      <c r="C24" s="298" t="s">
        <v>829</v>
      </c>
      <c r="D24" s="299"/>
      <c r="E24" s="299"/>
      <c r="F24" s="300"/>
      <c r="G24" s="119"/>
      <c r="H24" s="55"/>
      <c r="I24" s="53"/>
      <c r="S24" s="67">
        <v>480</v>
      </c>
      <c r="U24" s="1"/>
      <c r="V24" s="68"/>
    </row>
    <row r="25" spans="1:22" ht="46.25" customHeight="1">
      <c r="A25" s="302" t="s">
        <v>658</v>
      </c>
      <c r="B25" s="302"/>
      <c r="C25" s="302"/>
      <c r="D25" s="302"/>
      <c r="E25" s="302"/>
      <c r="F25" s="302"/>
      <c r="H25"/>
    </row>
    <row r="26" spans="1:22" ht="41" customHeight="1">
      <c r="A26" s="309" t="s">
        <v>497</v>
      </c>
      <c r="B26" s="309"/>
      <c r="C26" s="309"/>
      <c r="D26" s="208" t="s">
        <v>896</v>
      </c>
      <c r="E26" s="208"/>
      <c r="F26" s="208"/>
      <c r="S26" s="67">
        <v>481</v>
      </c>
      <c r="U26" s="1"/>
    </row>
    <row r="27" spans="1:22" ht="33.75" customHeight="1">
      <c r="A27" s="309" t="s">
        <v>160</v>
      </c>
      <c r="B27" s="309"/>
      <c r="C27" s="309"/>
      <c r="D27" s="208" t="s">
        <v>830</v>
      </c>
      <c r="E27" s="208"/>
      <c r="F27" s="208"/>
      <c r="S27" s="67">
        <v>179</v>
      </c>
      <c r="U27" s="1"/>
    </row>
    <row r="28" spans="1:22" ht="34.5" customHeight="1">
      <c r="A28" s="309" t="s">
        <v>659</v>
      </c>
      <c r="B28" s="309"/>
      <c r="C28" s="309"/>
      <c r="D28" s="208" t="s">
        <v>831</v>
      </c>
      <c r="E28" s="208"/>
      <c r="F28" s="208"/>
      <c r="S28" s="67">
        <v>180</v>
      </c>
      <c r="U28" s="1"/>
    </row>
    <row r="29" spans="1:22" ht="29.25" customHeight="1">
      <c r="A29" s="309" t="s">
        <v>161</v>
      </c>
      <c r="B29" s="309"/>
      <c r="C29" s="309"/>
      <c r="D29" s="208" t="s">
        <v>832</v>
      </c>
      <c r="E29" s="208"/>
      <c r="F29" s="208"/>
      <c r="S29" s="67">
        <v>181</v>
      </c>
      <c r="U29" s="1"/>
    </row>
    <row r="30" spans="1:22">
      <c r="A30" s="267"/>
      <c r="B30" s="267"/>
      <c r="C30" s="267"/>
      <c r="D30" s="267"/>
      <c r="E30" s="267"/>
      <c r="F30" s="267"/>
    </row>
    <row r="31" spans="1:22" ht="13">
      <c r="A31" s="209" t="s">
        <v>162</v>
      </c>
      <c r="B31" s="209"/>
      <c r="C31" s="209"/>
      <c r="D31" s="209"/>
      <c r="E31" s="209"/>
      <c r="F31" s="209"/>
    </row>
    <row r="32" spans="1:22" ht="26.25" customHeight="1">
      <c r="A32" s="218"/>
      <c r="B32" s="219"/>
      <c r="C32" s="99" t="s">
        <v>1</v>
      </c>
      <c r="D32" s="99" t="s">
        <v>2</v>
      </c>
      <c r="E32" s="207" t="s">
        <v>3</v>
      </c>
      <c r="F32" s="207"/>
      <c r="H32" s="54" t="s">
        <v>388</v>
      </c>
    </row>
    <row r="33" spans="1:22" ht="58.5" customHeight="1">
      <c r="A33" s="204" t="s">
        <v>660</v>
      </c>
      <c r="B33" s="206"/>
      <c r="C33" s="98"/>
      <c r="D33" s="98" t="s">
        <v>15</v>
      </c>
      <c r="E33" s="220" t="s">
        <v>833</v>
      </c>
      <c r="F33" s="221"/>
      <c r="H33" s="55" t="str">
        <f>CONCATENATE("(",LEN(E33),")")</f>
        <v>(95)</v>
      </c>
      <c r="I33" s="53" t="str">
        <f>IF(( AND(C33="x",D33="x") ),"(*) Marcar solo un valor: Si o No",IF(AND(D33="x",LEN(E33)=0),"(*) Completar la celda de explicación",
CONCATENATE("(Si/No) Marcar con 'X' solo uno de los campos. (Explicación) Longitud Máxima de ",Explicacion_LongMaximo," caracteres")))</f>
        <v>(Si/No) Marcar con 'X' solo uno de los campos. (Explicación) Longitud Máxima de 1000 caracteres</v>
      </c>
      <c r="S33" s="67">
        <v>61</v>
      </c>
      <c r="U33" s="1"/>
      <c r="V33" s="68">
        <f>IF( AND(C33="",D33=""),0,IF(AND(D33&lt;&gt;"",E33=""),0,1))</f>
        <v>1</v>
      </c>
    </row>
    <row r="34" spans="1:22" ht="67.5" customHeight="1">
      <c r="A34" s="204" t="s">
        <v>661</v>
      </c>
      <c r="B34" s="206"/>
      <c r="C34" s="98" t="s">
        <v>15</v>
      </c>
      <c r="D34" s="98"/>
      <c r="E34" s="220" t="s">
        <v>834</v>
      </c>
      <c r="F34" s="221"/>
      <c r="H34" s="55" t="str">
        <f>CONCATENATE("(",LEN(E34),")")</f>
        <v>(60)</v>
      </c>
      <c r="I34" s="53" t="str">
        <f>IF(( AND(C34="x",D34="x") ),"(*) Marcar solo un valor: Si o No",IF(AND(D34="x",LEN(E34)=0),"(*) Completar la celda de explicación",
CONCATENATE("(Si/No) Marcar con 'X' solo uno de los campos. (Explicación) Longitud Máxima de ",Explicacion_LongMaximo," caracteres")))</f>
        <v>(Si/No) Marcar con 'X' solo uno de los campos. (Explicación) Longitud Máxima de 1000 caracteres</v>
      </c>
      <c r="S34" s="67">
        <v>62</v>
      </c>
      <c r="U34" s="1"/>
      <c r="V34" s="68"/>
    </row>
  </sheetData>
  <sheetProtection algorithmName="SHA-512" hashValue="QLe1FX9No94Qk+mpkLJnEZPrBHhfgfAzVTxTjriUmvlXKNE5B97OGE+nx/sEAg9zivrYwOT6FI0SxA65MLjSaw==" saltValue="G9F5iZml9Ry0MPgzEwuTZw==" spinCount="100000" sheet="1" objects="1" scenarios="1" formatRows="0"/>
  <dataConsolidate/>
  <mergeCells count="52">
    <mergeCell ref="A26:C26"/>
    <mergeCell ref="D26:F26"/>
    <mergeCell ref="C20:E20"/>
    <mergeCell ref="C21:E21"/>
    <mergeCell ref="C22:E22"/>
    <mergeCell ref="C23:E23"/>
    <mergeCell ref="A21:B21"/>
    <mergeCell ref="A22:B22"/>
    <mergeCell ref="A23:B23"/>
    <mergeCell ref="C24:F24"/>
    <mergeCell ref="A24:B24"/>
    <mergeCell ref="A16:F16"/>
    <mergeCell ref="A17:B17"/>
    <mergeCell ref="A18:B18"/>
    <mergeCell ref="A19:B19"/>
    <mergeCell ref="A20:B20"/>
    <mergeCell ref="C17:E17"/>
    <mergeCell ref="C18:E18"/>
    <mergeCell ref="C19:E19"/>
    <mergeCell ref="A30:F30"/>
    <mergeCell ref="A31:F31"/>
    <mergeCell ref="A32:B32"/>
    <mergeCell ref="D27:F27"/>
    <mergeCell ref="D28:F28"/>
    <mergeCell ref="D29:F29"/>
    <mergeCell ref="A28:C28"/>
    <mergeCell ref="A29:C29"/>
    <mergeCell ref="E14:F14"/>
    <mergeCell ref="E34:F34"/>
    <mergeCell ref="E15:F15"/>
    <mergeCell ref="A6:F6"/>
    <mergeCell ref="A15:B15"/>
    <mergeCell ref="C7:D7"/>
    <mergeCell ref="C8:D8"/>
    <mergeCell ref="C9:D9"/>
    <mergeCell ref="C10:D10"/>
    <mergeCell ref="A14:B14"/>
    <mergeCell ref="A33:B33"/>
    <mergeCell ref="A34:B34"/>
    <mergeCell ref="E32:F32"/>
    <mergeCell ref="E33:F33"/>
    <mergeCell ref="A25:F25"/>
    <mergeCell ref="A27:C27"/>
    <mergeCell ref="A1:F1"/>
    <mergeCell ref="A3:F3"/>
    <mergeCell ref="A4:B4"/>
    <mergeCell ref="A12:F12"/>
    <mergeCell ref="A13:B13"/>
    <mergeCell ref="E4:F4"/>
    <mergeCell ref="E5:F5"/>
    <mergeCell ref="E13:F13"/>
    <mergeCell ref="A5:B5"/>
  </mergeCells>
  <dataValidations count="3">
    <dataValidation type="textLength" allowBlank="1" showErrorMessage="1" error="Cantidad de caracteres NO valido." sqref="E5:F5 E33:F34 E14:F15" xr:uid="{00000000-0002-0000-0E00-000000000000}">
      <formula1>Explicacion_LongMinimo</formula1>
      <formula2>Explicacion_LongMaximo</formula2>
    </dataValidation>
    <dataValidation type="custom" allowBlank="1" showDropDown="1" showInputMessage="1" showErrorMessage="1" error="Valor NO Válido." prompt="Ingrese &quot;X&quot;" sqref="C5:D5 E8:E10 C33:D34 C14:D15 C18:C23" xr:uid="{00000000-0002-0000-0E00-000001000000}">
      <formula1>COUNTIF(Respuesta_SINO,TRIM(CELL("contents")))=1</formula1>
    </dataValidation>
    <dataValidation type="custom" allowBlank="1" showDropDown="1" showInputMessage="1" showErrorMessage="1" error="Valor NO Valido." prompt="Ingrese &quot;X&quot;" sqref="C8:D10" xr:uid="{00000000-0002-0000-0E00-000002000000}">
      <formula1>COUNTIF(Respuesta_SINO,TRIM(CELL("contents")))=1</formula1>
    </dataValidation>
  </dataValidations>
  <hyperlinks>
    <hyperlink ref="I3" location="Principal!A1" display="Volver al Indice" xr:uid="{00000000-0004-0000-0E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V22"/>
  <sheetViews>
    <sheetView zoomScale="85" zoomScaleNormal="85" workbookViewId="0">
      <selection activeCell="E6" sqref="E6:F6"/>
    </sheetView>
  </sheetViews>
  <sheetFormatPr baseColWidth="10" defaultColWidth="11.453125" defaultRowHeight="12.5"/>
  <cols>
    <col min="1" max="1" width="31.90625" style="1" customWidth="1"/>
    <col min="2" max="2" width="13" style="1" customWidth="1"/>
    <col min="3" max="3" width="5.08984375" style="1" customWidth="1"/>
    <col min="4" max="4" width="5.36328125" style="1" customWidth="1"/>
    <col min="5" max="5" width="2.6328125" style="1" customWidth="1"/>
    <col min="6" max="6" width="25.54296875" style="1" customWidth="1"/>
    <col min="7" max="7" width="1" style="1" customWidth="1"/>
    <col min="8" max="8" width="5.36328125" style="1" bestFit="1" customWidth="1"/>
    <col min="9" max="9" width="46.453125" style="41" customWidth="1"/>
    <col min="10" max="13" width="3" style="1" customWidth="1"/>
    <col min="14" max="17" width="3.90625" style="1" customWidth="1"/>
    <col min="18" max="18" width="6.453125" style="1" customWidth="1"/>
    <col min="19" max="19" width="6.453125" style="67" customWidth="1"/>
    <col min="20" max="20" width="6.453125" style="1" customWidth="1"/>
    <col min="21" max="21" width="4" style="67" bestFit="1" customWidth="1"/>
    <col min="22" max="22" width="2.36328125" style="67" customWidth="1"/>
    <col min="23" max="23" width="6.453125" style="1" customWidth="1"/>
    <col min="24" max="16384" width="11.453125" style="1"/>
  </cols>
  <sheetData>
    <row r="1" spans="1:22" ht="14">
      <c r="A1" s="217" t="s">
        <v>163</v>
      </c>
      <c r="B1" s="217"/>
      <c r="C1" s="217"/>
      <c r="D1" s="217"/>
      <c r="E1" s="217"/>
      <c r="F1" s="217"/>
      <c r="I1" s="94" t="str">
        <f>'8'!A1</f>
        <v>PILAR II: Junta General de Accionistas (JGA)</v>
      </c>
      <c r="U1" s="67">
        <v>2</v>
      </c>
    </row>
    <row r="2" spans="1:22"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c r="A3" s="209" t="s">
        <v>164</v>
      </c>
      <c r="B3" s="209"/>
      <c r="C3" s="209"/>
      <c r="D3" s="209"/>
      <c r="E3" s="209"/>
      <c r="F3" s="209"/>
      <c r="I3" s="93" t="s">
        <v>355</v>
      </c>
      <c r="U3" s="67">
        <f>SUM(V:V)</f>
        <v>2</v>
      </c>
    </row>
    <row r="4" spans="1:22" ht="13">
      <c r="A4" s="218"/>
      <c r="B4" s="219"/>
      <c r="C4" s="99" t="s">
        <v>1</v>
      </c>
      <c r="D4" s="99" t="s">
        <v>2</v>
      </c>
      <c r="E4" s="207" t="s">
        <v>3</v>
      </c>
      <c r="F4" s="207"/>
      <c r="H4" s="54" t="s">
        <v>388</v>
      </c>
    </row>
    <row r="5" spans="1:22" ht="45" customHeight="1">
      <c r="A5" s="304" t="s">
        <v>662</v>
      </c>
      <c r="B5" s="304"/>
      <c r="C5" s="98" t="s">
        <v>15</v>
      </c>
      <c r="D5" s="98"/>
      <c r="E5" s="220"/>
      <c r="F5" s="221"/>
      <c r="H5" s="55" t="str">
        <f>CONCATENATE("(",LEN(E5),")")</f>
        <v>(0)</v>
      </c>
      <c r="I5" s="53"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67">
        <v>63</v>
      </c>
      <c r="U5" s="1"/>
      <c r="V5" s="68">
        <f>IF( AND(C5="",D5=""),0,IF(AND(D5&lt;&gt;"",E5=""),0,1))</f>
        <v>1</v>
      </c>
    </row>
    <row r="6" spans="1:22" ht="48" customHeight="1">
      <c r="A6" s="304" t="s">
        <v>663</v>
      </c>
      <c r="B6" s="304"/>
      <c r="C6" s="98" t="s">
        <v>15</v>
      </c>
      <c r="D6" s="98"/>
      <c r="E6" s="220" t="s">
        <v>897</v>
      </c>
      <c r="F6" s="221"/>
      <c r="H6" s="55" t="str">
        <f>CONCATENATE("(",LEN(E6),")")</f>
        <v>(143)</v>
      </c>
      <c r="I6" s="53" t="str">
        <f>IF(( AND(C6="x",D6="x") ),"(*) Marcar solo un valor: Si o No",IF(AND(D6="x",LEN(E6)=0),"(*) Completar la celda de explicación",
CONCATENATE("(Si/No) Marcar con 'X' solo uno de los campos. (Explicación) Longitud Máxima de ",Explicacion_LongMaximo," caracteres")))</f>
        <v>(Si/No) Marcar con 'X' solo uno de los campos. (Explicación) Longitud Máxima de 1000 caracteres</v>
      </c>
      <c r="S6" s="67">
        <v>64</v>
      </c>
      <c r="U6" s="1"/>
      <c r="V6" s="68">
        <f>IF( AND(C6="",D6=""),0,IF(AND(D6&lt;&gt;"",E6=""),0,1))</f>
        <v>1</v>
      </c>
    </row>
    <row r="7" spans="1:22" ht="62.25" customHeight="1">
      <c r="A7" s="199" t="s">
        <v>664</v>
      </c>
      <c r="B7" s="199"/>
      <c r="C7" s="199"/>
      <c r="D7" s="199"/>
      <c r="E7" s="199"/>
      <c r="F7" s="199"/>
      <c r="H7"/>
    </row>
    <row r="8" spans="1:22" ht="15.75" customHeight="1">
      <c r="A8" s="132" t="s">
        <v>665</v>
      </c>
      <c r="B8" s="220" t="s">
        <v>835</v>
      </c>
      <c r="C8" s="237"/>
      <c r="D8" s="237"/>
      <c r="E8" s="237"/>
      <c r="F8" s="221"/>
      <c r="G8" s="30"/>
      <c r="H8" s="30"/>
      <c r="S8" s="67">
        <v>182</v>
      </c>
    </row>
    <row r="9" spans="1:22" ht="15" customHeight="1">
      <c r="A9" s="265"/>
      <c r="B9" s="265"/>
      <c r="C9" s="265"/>
      <c r="D9" s="265"/>
      <c r="E9" s="265"/>
      <c r="F9" s="265"/>
    </row>
    <row r="10" spans="1:22" ht="15.75" customHeight="1">
      <c r="A10" s="358" t="s">
        <v>666</v>
      </c>
      <c r="B10" s="358"/>
      <c r="C10" s="358"/>
      <c r="D10" s="358"/>
      <c r="E10" s="358"/>
      <c r="F10" s="358"/>
      <c r="G10" s="30"/>
      <c r="H10" s="30"/>
    </row>
    <row r="11" spans="1:22" ht="15.75" customHeight="1">
      <c r="A11" s="3" t="s">
        <v>167</v>
      </c>
      <c r="B11" s="264" t="s">
        <v>168</v>
      </c>
      <c r="C11" s="265"/>
      <c r="D11" s="265"/>
      <c r="E11" s="266"/>
      <c r="F11" s="3" t="s">
        <v>169</v>
      </c>
    </row>
    <row r="12" spans="1:22" ht="15.75" customHeight="1">
      <c r="A12" s="79" t="s">
        <v>836</v>
      </c>
      <c r="B12" s="361" t="s">
        <v>835</v>
      </c>
      <c r="C12" s="362"/>
      <c r="D12" s="362"/>
      <c r="E12" s="363"/>
      <c r="F12" s="77"/>
      <c r="S12" s="67">
        <v>183</v>
      </c>
      <c r="U12" s="1"/>
    </row>
    <row r="14" spans="1:22" ht="31.25" customHeight="1">
      <c r="A14" s="354" t="s">
        <v>613</v>
      </c>
      <c r="B14" s="354"/>
      <c r="C14" s="354"/>
      <c r="D14" s="354"/>
      <c r="E14" s="354"/>
      <c r="F14" s="354"/>
      <c r="H14"/>
      <c r="U14" s="128"/>
    </row>
    <row r="15" spans="1:22" ht="29.4" customHeight="1">
      <c r="A15" s="144" t="s">
        <v>453</v>
      </c>
      <c r="B15" s="132" t="s">
        <v>498</v>
      </c>
      <c r="C15" s="119"/>
      <c r="D15" s="119"/>
      <c r="E15" s="119"/>
      <c r="F15" s="119"/>
      <c r="G15" s="119"/>
    </row>
    <row r="16" spans="1:22" ht="13">
      <c r="A16" s="155" t="s">
        <v>454</v>
      </c>
      <c r="B16" s="158" t="s">
        <v>15</v>
      </c>
      <c r="C16" s="83"/>
      <c r="D16" s="83"/>
      <c r="E16" s="83"/>
      <c r="F16" s="83"/>
      <c r="G16" s="119"/>
      <c r="S16" s="67">
        <v>491</v>
      </c>
      <c r="U16" s="1"/>
    </row>
    <row r="17" spans="1:21" ht="13">
      <c r="A17" s="155" t="s">
        <v>86</v>
      </c>
      <c r="B17" s="158"/>
      <c r="C17" s="83"/>
      <c r="D17" s="83"/>
      <c r="E17" s="83"/>
      <c r="F17" s="83"/>
      <c r="G17" s="119"/>
      <c r="S17" s="67">
        <v>492</v>
      </c>
      <c r="U17" s="1"/>
    </row>
    <row r="18" spans="1:21" ht="13">
      <c r="A18" s="155" t="s">
        <v>88</v>
      </c>
      <c r="B18" s="158" t="s">
        <v>15</v>
      </c>
      <c r="C18" s="83"/>
      <c r="D18" s="83"/>
      <c r="E18" s="83"/>
      <c r="F18" s="83"/>
      <c r="G18" s="119"/>
      <c r="S18" s="67">
        <v>493</v>
      </c>
      <c r="U18" s="1"/>
    </row>
    <row r="19" spans="1:21" ht="13">
      <c r="A19" s="155" t="s">
        <v>89</v>
      </c>
      <c r="B19" s="158"/>
      <c r="C19" s="83"/>
      <c r="D19" s="83"/>
      <c r="E19" s="83"/>
      <c r="F19" s="83"/>
      <c r="G19" s="119"/>
      <c r="S19" s="67">
        <v>494</v>
      </c>
      <c r="U19" s="1"/>
    </row>
    <row r="20" spans="1:21" ht="25">
      <c r="A20" s="163" t="s">
        <v>457</v>
      </c>
      <c r="B20" s="158"/>
      <c r="C20" s="83"/>
      <c r="D20" s="83"/>
      <c r="E20" s="83"/>
      <c r="F20" s="83"/>
      <c r="G20" s="119"/>
      <c r="S20" s="67">
        <v>495</v>
      </c>
      <c r="U20" s="1"/>
    </row>
    <row r="21" spans="1:21" ht="13">
      <c r="A21" s="163" t="s">
        <v>125</v>
      </c>
      <c r="B21" s="158"/>
      <c r="C21" s="83"/>
      <c r="D21" s="83"/>
      <c r="E21" s="83"/>
      <c r="F21" s="83"/>
      <c r="G21" s="119"/>
      <c r="S21" s="67">
        <v>496</v>
      </c>
      <c r="U21" s="1"/>
    </row>
    <row r="22" spans="1:21">
      <c r="A22" s="155" t="s">
        <v>90</v>
      </c>
      <c r="B22" s="298"/>
      <c r="C22" s="299"/>
      <c r="D22" s="299"/>
      <c r="E22" s="299"/>
      <c r="F22" s="300"/>
      <c r="G22" s="119"/>
      <c r="S22" s="67">
        <v>497</v>
      </c>
      <c r="U22" s="1"/>
    </row>
  </sheetData>
  <sheetProtection algorithmName="SHA-512" hashValue="E2kEszseeTv5jdDSClaaPr1Z58ExiuxyDUcInsQnx5KyWszuudL3KFvhYygFzcsao8EvWKs0dXrbA7omOvkj1A==" saltValue="dTXluZVCt9U6HQUdsw7B3A==" spinCount="100000" sheet="1" objects="1" scenarios="1" formatRows="0"/>
  <mergeCells count="16">
    <mergeCell ref="A1:F1"/>
    <mergeCell ref="A3:F3"/>
    <mergeCell ref="A4:B4"/>
    <mergeCell ref="A14:F14"/>
    <mergeCell ref="B22:F22"/>
    <mergeCell ref="B12:E12"/>
    <mergeCell ref="A10:F10"/>
    <mergeCell ref="B11:E11"/>
    <mergeCell ref="A9:F9"/>
    <mergeCell ref="E4:F4"/>
    <mergeCell ref="E5:F5"/>
    <mergeCell ref="E6:F6"/>
    <mergeCell ref="A5:B5"/>
    <mergeCell ref="A6:B6"/>
    <mergeCell ref="A7:F7"/>
    <mergeCell ref="B8:F8"/>
  </mergeCells>
  <dataValidations count="2">
    <dataValidation type="textLength" allowBlank="1" showErrorMessage="1" error="Cantidad de caracteres NO valido." sqref="E5:F6" xr:uid="{00000000-0002-0000-0F00-000000000000}">
      <formula1>Explicacion_LongMinimo</formula1>
      <formula2>Explicacion_LongMaximo</formula2>
    </dataValidation>
    <dataValidation type="custom" allowBlank="1" showDropDown="1" showInputMessage="1" showErrorMessage="1" error="Valor NO Válido." prompt="Ingrese &quot;X&quot;" sqref="C5:D6 B16:B21" xr:uid="{00000000-0002-0000-0F00-000001000000}">
      <formula1>COUNTIF(Respuesta_SINO,TRIM(CELL("contents")))=1</formula1>
    </dataValidation>
  </dataValidations>
  <hyperlinks>
    <hyperlink ref="I3" location="Principal!A1" display="Volver al Indice"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V55"/>
  <sheetViews>
    <sheetView zoomScale="80" zoomScaleNormal="80" workbookViewId="0">
      <selection activeCell="J11" sqref="J11"/>
    </sheetView>
  </sheetViews>
  <sheetFormatPr baseColWidth="10" defaultColWidth="11.453125" defaultRowHeight="14.5"/>
  <cols>
    <col min="1" max="1" width="13.6328125" style="1" customWidth="1"/>
    <col min="2" max="2" width="11.36328125" style="1" customWidth="1"/>
    <col min="3" max="3" width="6.6328125" style="1" customWidth="1"/>
    <col min="4" max="4" width="5.90625" style="1" customWidth="1"/>
    <col min="5" max="5" width="16.6328125" style="1" customWidth="1"/>
    <col min="6" max="7" width="8.453125" style="1" customWidth="1"/>
    <col min="8" max="8" width="9.6328125" style="1" customWidth="1"/>
    <col min="9" max="9" width="10.36328125" style="1" customWidth="1"/>
    <col min="10" max="10" width="11" style="1" customWidth="1"/>
    <col min="11" max="11" width="1.08984375" style="1" customWidth="1"/>
    <col min="12" max="12" width="5.36328125" style="1" bestFit="1" customWidth="1"/>
    <col min="13" max="13" width="42.90625" style="41" customWidth="1"/>
    <col min="14" max="16" width="3.6328125" style="1" customWidth="1"/>
    <col min="17" max="17" width="3.36328125" style="1" customWidth="1"/>
    <col min="18" max="18" width="4.36328125" style="4" customWidth="1"/>
    <col min="19" max="21" width="4" style="67" bestFit="1" customWidth="1"/>
    <col min="22" max="22" width="2.6328125" style="67" customWidth="1"/>
    <col min="23" max="16384" width="11.453125" style="1"/>
  </cols>
  <sheetData>
    <row r="1" spans="1:22" ht="26.25" customHeight="1">
      <c r="A1" s="215" t="s">
        <v>170</v>
      </c>
      <c r="B1" s="216"/>
      <c r="C1" s="216"/>
      <c r="D1" s="216"/>
      <c r="E1" s="216"/>
      <c r="F1" s="216"/>
      <c r="G1" s="216"/>
      <c r="H1" s="216"/>
      <c r="I1" s="216"/>
      <c r="J1" s="216"/>
      <c r="U1" s="67">
        <v>2</v>
      </c>
    </row>
    <row r="2" spans="1:22" ht="26.25" hidden="1" customHeight="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c r="A3" s="217" t="s">
        <v>44</v>
      </c>
      <c r="B3" s="217"/>
      <c r="C3" s="217"/>
      <c r="D3" s="217"/>
      <c r="E3" s="217"/>
      <c r="F3" s="217"/>
      <c r="G3" s="217"/>
      <c r="H3" s="217"/>
      <c r="I3" s="217"/>
      <c r="J3" s="217"/>
      <c r="U3" s="67">
        <f>SUM(V:V)</f>
        <v>2</v>
      </c>
    </row>
    <row r="4" spans="1:22" ht="15" customHeight="1">
      <c r="A4" s="209" t="s">
        <v>45</v>
      </c>
      <c r="B4" s="209"/>
      <c r="C4" s="209"/>
      <c r="D4" s="209"/>
      <c r="E4" s="209"/>
      <c r="F4" s="209"/>
      <c r="G4" s="209"/>
      <c r="H4" s="209"/>
      <c r="I4" s="209"/>
      <c r="J4" s="209"/>
      <c r="M4" s="93" t="s">
        <v>355</v>
      </c>
    </row>
    <row r="5" spans="1:22">
      <c r="A5" s="218"/>
      <c r="B5" s="218"/>
      <c r="C5" s="218"/>
      <c r="D5" s="218"/>
      <c r="E5" s="219"/>
      <c r="F5" s="99" t="s">
        <v>1</v>
      </c>
      <c r="G5" s="99" t="s">
        <v>2</v>
      </c>
      <c r="H5" s="207" t="s">
        <v>3</v>
      </c>
      <c r="I5" s="207"/>
      <c r="J5" s="207"/>
      <c r="L5" s="54" t="s">
        <v>388</v>
      </c>
    </row>
    <row r="6" spans="1:22" ht="106.25" customHeight="1">
      <c r="A6" s="372" t="s">
        <v>667</v>
      </c>
      <c r="B6" s="372"/>
      <c r="C6" s="372"/>
      <c r="D6" s="372"/>
      <c r="E6" s="372"/>
      <c r="F6" s="98" t="s">
        <v>15</v>
      </c>
      <c r="G6" s="98"/>
      <c r="H6" s="220"/>
      <c r="I6" s="237"/>
      <c r="J6" s="221"/>
      <c r="L6" s="55" t="str">
        <f>CONCATENATE("(",LEN(H6),")")</f>
        <v>(0)</v>
      </c>
      <c r="M6" s="53"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67">
        <v>65</v>
      </c>
      <c r="U6"/>
      <c r="V6" s="68">
        <f>IF( AND(F6="",G6=""),0,IF(AND(G6&lt;&gt;"",H6=""),0,1))</f>
        <v>1</v>
      </c>
    </row>
    <row r="7" spans="1:22" ht="41.25" customHeight="1">
      <c r="A7" s="312" t="s">
        <v>171</v>
      </c>
      <c r="B7" s="312"/>
      <c r="C7" s="312"/>
      <c r="D7" s="312"/>
      <c r="E7" s="312"/>
      <c r="F7" s="312"/>
      <c r="G7" s="312"/>
      <c r="H7" s="312"/>
      <c r="I7" s="312"/>
      <c r="J7" s="312"/>
    </row>
    <row r="8" spans="1:22" ht="13.5" customHeight="1">
      <c r="A8" s="373" t="s">
        <v>172</v>
      </c>
      <c r="B8" s="370" t="s">
        <v>499</v>
      </c>
      <c r="C8" s="370" t="s">
        <v>500</v>
      </c>
      <c r="D8" s="336" t="s">
        <v>501</v>
      </c>
      <c r="E8" s="336" t="s">
        <v>605</v>
      </c>
      <c r="F8" s="336" t="s">
        <v>173</v>
      </c>
      <c r="G8" s="336"/>
      <c r="H8" s="336" t="s">
        <v>606</v>
      </c>
      <c r="I8" s="336"/>
      <c r="J8" s="336" t="s">
        <v>502</v>
      </c>
    </row>
    <row r="9" spans="1:22" ht="20">
      <c r="A9" s="374"/>
      <c r="B9" s="371"/>
      <c r="C9" s="371"/>
      <c r="D9" s="336"/>
      <c r="E9" s="336"/>
      <c r="F9" s="130" t="s">
        <v>182</v>
      </c>
      <c r="G9" s="130" t="s">
        <v>183</v>
      </c>
      <c r="H9" s="130" t="s">
        <v>174</v>
      </c>
      <c r="I9" s="130" t="s">
        <v>175</v>
      </c>
      <c r="J9" s="336"/>
    </row>
    <row r="10" spans="1:22" ht="21.75" customHeight="1">
      <c r="A10" s="312" t="s">
        <v>176</v>
      </c>
      <c r="B10" s="312"/>
      <c r="C10" s="312"/>
      <c r="D10" s="312"/>
      <c r="E10" s="312"/>
      <c r="F10" s="312"/>
      <c r="G10" s="312"/>
      <c r="H10" s="312"/>
      <c r="I10" s="312"/>
      <c r="J10" s="375"/>
      <c r="L10" s="58" t="s">
        <v>394</v>
      </c>
      <c r="M10" s="62" t="s">
        <v>395</v>
      </c>
      <c r="S10" s="67">
        <v>499</v>
      </c>
      <c r="U10"/>
    </row>
    <row r="11" spans="1:22" ht="24.75" customHeight="1">
      <c r="A11" s="121" t="s">
        <v>879</v>
      </c>
      <c r="B11" s="121" t="s">
        <v>866</v>
      </c>
      <c r="C11" s="121" t="s">
        <v>789</v>
      </c>
      <c r="D11" s="114">
        <v>1966</v>
      </c>
      <c r="E11" s="121" t="s">
        <v>887</v>
      </c>
      <c r="F11" s="121">
        <v>45760</v>
      </c>
      <c r="G11" s="121"/>
      <c r="H11" s="121"/>
      <c r="I11" s="121"/>
      <c r="J11" s="121"/>
    </row>
    <row r="12" spans="1:22" ht="24.75" customHeight="1">
      <c r="A12" s="121" t="s">
        <v>880</v>
      </c>
      <c r="B12" s="121" t="s">
        <v>867</v>
      </c>
      <c r="C12" s="121" t="s">
        <v>789</v>
      </c>
      <c r="D12" s="114">
        <v>1975</v>
      </c>
      <c r="E12" s="121" t="s">
        <v>886</v>
      </c>
      <c r="F12" s="121">
        <v>45760</v>
      </c>
      <c r="G12" s="121"/>
      <c r="H12" s="121"/>
      <c r="I12" s="121"/>
      <c r="J12" s="121"/>
    </row>
    <row r="13" spans="1:22" ht="24.75" customHeight="1">
      <c r="A13" s="121" t="s">
        <v>881</v>
      </c>
      <c r="B13" s="121" t="s">
        <v>867</v>
      </c>
      <c r="C13" s="121" t="s">
        <v>790</v>
      </c>
      <c r="D13" s="114">
        <v>1992</v>
      </c>
      <c r="E13" s="121" t="s">
        <v>882</v>
      </c>
      <c r="F13" s="121">
        <v>45760</v>
      </c>
      <c r="G13" s="121"/>
      <c r="H13" s="121"/>
      <c r="I13" s="121"/>
      <c r="J13" s="121"/>
    </row>
    <row r="14" spans="1:22" ht="24.75" customHeight="1">
      <c r="A14" s="73" t="s">
        <v>868</v>
      </c>
      <c r="B14" s="73" t="s">
        <v>869</v>
      </c>
      <c r="C14" s="114" t="s">
        <v>790</v>
      </c>
      <c r="D14" s="114">
        <v>1972</v>
      </c>
      <c r="E14" s="114" t="s">
        <v>870</v>
      </c>
      <c r="F14" s="121">
        <v>45108</v>
      </c>
      <c r="G14" s="121">
        <v>45760</v>
      </c>
      <c r="H14" s="73"/>
      <c r="I14" s="121"/>
      <c r="J14" s="121"/>
    </row>
    <row r="15" spans="1:22" ht="24.75" customHeight="1">
      <c r="A15" s="121" t="s">
        <v>888</v>
      </c>
      <c r="B15" s="121" t="s">
        <v>878</v>
      </c>
      <c r="C15" s="121" t="s">
        <v>789</v>
      </c>
      <c r="D15" s="114">
        <v>1975</v>
      </c>
      <c r="E15" s="121" t="s">
        <v>887</v>
      </c>
      <c r="F15" s="121">
        <v>45733</v>
      </c>
      <c r="G15" s="121">
        <v>45760</v>
      </c>
      <c r="H15" s="121"/>
      <c r="I15" s="121"/>
      <c r="J15" s="121"/>
    </row>
    <row r="16" spans="1:22" ht="48.5" customHeight="1">
      <c r="A16" s="121" t="s">
        <v>889</v>
      </c>
      <c r="B16" s="121" t="s">
        <v>890</v>
      </c>
      <c r="C16" s="121" t="s">
        <v>789</v>
      </c>
      <c r="D16" s="114">
        <v>1967</v>
      </c>
      <c r="E16" s="121" t="s">
        <v>891</v>
      </c>
      <c r="F16" s="121">
        <v>45733</v>
      </c>
      <c r="G16" s="121">
        <v>45760</v>
      </c>
      <c r="H16" s="121"/>
      <c r="I16" s="121"/>
      <c r="J16" s="121"/>
    </row>
    <row r="17" spans="1:21" ht="24.75" customHeight="1">
      <c r="A17" s="73" t="s">
        <v>871</v>
      </c>
      <c r="B17" s="73" t="s">
        <v>872</v>
      </c>
      <c r="C17" s="114" t="s">
        <v>789</v>
      </c>
      <c r="D17" s="114">
        <v>1948</v>
      </c>
      <c r="E17" s="114" t="s">
        <v>883</v>
      </c>
      <c r="F17" s="121">
        <v>43760</v>
      </c>
      <c r="G17" s="121">
        <v>45733</v>
      </c>
      <c r="H17" s="121"/>
      <c r="I17" s="121"/>
      <c r="J17" s="121"/>
    </row>
    <row r="18" spans="1:21" ht="24.75" customHeight="1">
      <c r="A18" s="73"/>
      <c r="B18" s="73"/>
      <c r="C18" s="114"/>
      <c r="D18" s="114"/>
      <c r="E18" s="114"/>
      <c r="F18" s="121"/>
      <c r="G18" s="121"/>
      <c r="H18" s="73"/>
      <c r="I18" s="73"/>
      <c r="J18" s="73"/>
    </row>
    <row r="19" spans="1:21" ht="24.75" customHeight="1">
      <c r="A19" s="73"/>
      <c r="B19" s="73"/>
      <c r="C19" s="114"/>
      <c r="D19" s="114"/>
      <c r="E19" s="114"/>
      <c r="F19" s="121"/>
      <c r="G19" s="121"/>
      <c r="H19" s="73"/>
      <c r="I19" s="73"/>
      <c r="J19" s="73"/>
    </row>
    <row r="20" spans="1:21" ht="24" customHeight="1">
      <c r="A20" s="178"/>
      <c r="B20" s="178"/>
      <c r="C20" s="179"/>
      <c r="D20" s="179"/>
      <c r="E20" s="179"/>
      <c r="F20" s="180"/>
      <c r="G20" s="180"/>
      <c r="H20" s="178"/>
      <c r="I20" s="178"/>
      <c r="J20" s="178"/>
    </row>
    <row r="21" spans="1:21" ht="21.65" customHeight="1">
      <c r="A21" s="312" t="s">
        <v>177</v>
      </c>
      <c r="B21" s="312"/>
      <c r="C21" s="312"/>
      <c r="D21" s="312"/>
      <c r="E21" s="312"/>
      <c r="F21" s="312"/>
      <c r="G21" s="312"/>
      <c r="H21" s="312"/>
      <c r="I21" s="312"/>
      <c r="J21" s="375"/>
      <c r="L21" s="62" t="s">
        <v>398</v>
      </c>
      <c r="S21" s="67">
        <v>0</v>
      </c>
      <c r="T21" s="67">
        <v>500</v>
      </c>
      <c r="U21"/>
    </row>
    <row r="22" spans="1:21" ht="47.5" customHeight="1">
      <c r="A22" s="73" t="s">
        <v>873</v>
      </c>
      <c r="B22" s="73" t="s">
        <v>872</v>
      </c>
      <c r="C22" s="114" t="s">
        <v>789</v>
      </c>
      <c r="D22" s="114">
        <v>1951</v>
      </c>
      <c r="E22" s="114" t="s">
        <v>884</v>
      </c>
      <c r="F22" s="121">
        <v>43182</v>
      </c>
      <c r="G22" s="121">
        <v>45733</v>
      </c>
      <c r="H22" s="73"/>
      <c r="I22" s="73"/>
      <c r="J22" s="73"/>
    </row>
    <row r="23" spans="1:21" ht="24.75" customHeight="1">
      <c r="A23" s="73" t="s">
        <v>874</v>
      </c>
      <c r="B23" s="73" t="s">
        <v>875</v>
      </c>
      <c r="C23" s="114" t="s">
        <v>789</v>
      </c>
      <c r="D23" s="114">
        <v>1966</v>
      </c>
      <c r="E23" s="114" t="s">
        <v>876</v>
      </c>
      <c r="F23" s="121">
        <v>43182</v>
      </c>
      <c r="G23" s="121">
        <v>45733</v>
      </c>
      <c r="H23" s="73"/>
      <c r="I23" s="73"/>
      <c r="J23" s="73"/>
    </row>
    <row r="24" spans="1:21" ht="22.5" customHeight="1">
      <c r="A24" s="73" t="s">
        <v>877</v>
      </c>
      <c r="B24" s="73" t="s">
        <v>878</v>
      </c>
      <c r="C24" s="114" t="s">
        <v>789</v>
      </c>
      <c r="D24" s="114">
        <v>1956</v>
      </c>
      <c r="E24" s="114" t="s">
        <v>885</v>
      </c>
      <c r="F24" s="121">
        <v>43760</v>
      </c>
      <c r="G24" s="121">
        <v>45733</v>
      </c>
      <c r="H24" s="73"/>
      <c r="I24" s="73"/>
      <c r="J24" s="73"/>
    </row>
    <row r="25" spans="1:21" ht="20">
      <c r="B25" s="376"/>
      <c r="C25" s="376"/>
      <c r="D25" s="376"/>
      <c r="E25" s="376"/>
      <c r="F25" s="376"/>
      <c r="G25" s="376"/>
      <c r="H25" s="376"/>
      <c r="I25" s="376"/>
      <c r="J25" s="376"/>
      <c r="L25" s="63" t="s">
        <v>396</v>
      </c>
      <c r="M25" s="61" t="s">
        <v>397</v>
      </c>
      <c r="T25" s="67">
        <v>0</v>
      </c>
    </row>
    <row r="26" spans="1:21" ht="14.4" customHeight="1">
      <c r="A26" s="334" t="s">
        <v>668</v>
      </c>
      <c r="B26" s="334"/>
      <c r="C26" s="334"/>
      <c r="D26" s="334"/>
      <c r="E26" s="334"/>
      <c r="F26" s="334"/>
      <c r="G26" s="334"/>
      <c r="H26" s="334"/>
      <c r="I26" s="334"/>
      <c r="J26" s="334"/>
      <c r="R26" s="1"/>
    </row>
    <row r="27" spans="1:21" ht="14.4" customHeight="1">
      <c r="A27" s="334" t="s">
        <v>669</v>
      </c>
      <c r="B27" s="334"/>
      <c r="C27" s="334"/>
      <c r="D27" s="334"/>
      <c r="E27" s="334"/>
      <c r="F27" s="334"/>
      <c r="G27" s="334"/>
      <c r="H27" s="334"/>
      <c r="I27" s="334"/>
      <c r="J27" s="334"/>
      <c r="R27" s="1"/>
    </row>
    <row r="28" spans="1:21" ht="21" customHeight="1">
      <c r="A28" s="334" t="s">
        <v>508</v>
      </c>
      <c r="B28" s="334"/>
      <c r="C28" s="334"/>
      <c r="D28" s="334"/>
      <c r="E28" s="334"/>
      <c r="F28" s="334"/>
      <c r="G28" s="334"/>
      <c r="H28" s="334"/>
      <c r="I28" s="334"/>
      <c r="J28" s="334"/>
      <c r="R28" s="1"/>
    </row>
    <row r="29" spans="1:21" ht="33.65" customHeight="1">
      <c r="A29" s="334" t="s">
        <v>509</v>
      </c>
      <c r="B29" s="334"/>
      <c r="C29" s="334"/>
      <c r="D29" s="334"/>
      <c r="E29" s="334"/>
      <c r="F29" s="334"/>
      <c r="G29" s="334"/>
      <c r="H29" s="334"/>
      <c r="I29" s="334"/>
      <c r="J29" s="334"/>
      <c r="R29" s="1"/>
    </row>
    <row r="30" spans="1:21" ht="29.4" customHeight="1">
      <c r="A30" s="312" t="s">
        <v>503</v>
      </c>
      <c r="B30" s="312"/>
      <c r="C30" s="312"/>
      <c r="D30" s="312"/>
      <c r="E30" s="312"/>
      <c r="F30" s="312"/>
      <c r="G30" s="312"/>
      <c r="H30" s="312"/>
      <c r="I30" s="312"/>
      <c r="J30" s="312"/>
    </row>
    <row r="31" spans="1:21">
      <c r="B31" s="308" t="s">
        <v>178</v>
      </c>
      <c r="C31" s="308"/>
      <c r="D31" s="308"/>
      <c r="E31" s="308"/>
      <c r="F31" s="308"/>
      <c r="G31" s="308"/>
      <c r="H31" s="308"/>
      <c r="I31" s="308"/>
      <c r="J31" s="178"/>
      <c r="S31" s="67">
        <v>186</v>
      </c>
    </row>
    <row r="32" spans="1:21">
      <c r="B32" s="23"/>
      <c r="C32" s="23"/>
      <c r="D32" s="23"/>
      <c r="E32" s="23"/>
      <c r="F32" s="23"/>
      <c r="G32" s="23"/>
      <c r="H32" s="23"/>
      <c r="I32" s="23"/>
      <c r="J32" s="23"/>
    </row>
    <row r="33" spans="1:22" ht="30" customHeight="1">
      <c r="B33" s="181"/>
      <c r="C33" s="181"/>
      <c r="D33" s="181"/>
      <c r="E33" s="358" t="s">
        <v>504</v>
      </c>
      <c r="F33" s="358"/>
      <c r="G33" s="358" t="s">
        <v>505</v>
      </c>
      <c r="H33" s="358"/>
      <c r="I33" s="358" t="s">
        <v>506</v>
      </c>
      <c r="J33" s="358"/>
    </row>
    <row r="34" spans="1:22" ht="24.65" customHeight="1">
      <c r="B34" s="309" t="s">
        <v>507</v>
      </c>
      <c r="C34" s="309"/>
      <c r="D34" s="309"/>
      <c r="E34" s="368">
        <v>1</v>
      </c>
      <c r="F34" s="369"/>
      <c r="G34" s="368">
        <v>3</v>
      </c>
      <c r="H34" s="369"/>
      <c r="I34" s="368">
        <v>33</v>
      </c>
      <c r="J34" s="369"/>
      <c r="S34" s="67">
        <v>501</v>
      </c>
      <c r="U34"/>
    </row>
    <row r="35" spans="1:22">
      <c r="B35" s="23"/>
      <c r="C35" s="23"/>
      <c r="D35" s="23"/>
      <c r="E35" s="23"/>
      <c r="F35" s="23"/>
      <c r="G35" s="23"/>
      <c r="H35" s="23"/>
      <c r="I35" s="23"/>
      <c r="J35" s="23"/>
    </row>
    <row r="36" spans="1:22" ht="44.25" customHeight="1">
      <c r="A36" s="226" t="s">
        <v>670</v>
      </c>
      <c r="B36" s="226"/>
      <c r="C36" s="226"/>
      <c r="D36" s="226"/>
      <c r="E36" s="226"/>
      <c r="F36" s="226"/>
      <c r="G36" s="226"/>
      <c r="H36" s="226"/>
      <c r="I36" s="226"/>
      <c r="J36" s="226"/>
      <c r="L36"/>
    </row>
    <row r="37" spans="1:22">
      <c r="A37" s="292"/>
      <c r="B37" s="292"/>
      <c r="C37" s="292"/>
      <c r="D37" s="27" t="s">
        <v>135</v>
      </c>
      <c r="E37" s="98"/>
      <c r="F37" s="4"/>
      <c r="G37" s="27" t="s">
        <v>2</v>
      </c>
      <c r="H37" s="98" t="s">
        <v>15</v>
      </c>
      <c r="I37" s="367"/>
      <c r="J37" s="292"/>
      <c r="M37" s="41" t="str">
        <f>IF(( AND($E$37="x",$H$37="x") ),"(*) Marcar solo un valor: Si o No","")</f>
        <v/>
      </c>
      <c r="S37" s="67">
        <v>187</v>
      </c>
      <c r="U37"/>
    </row>
    <row r="38" spans="1:22" ht="28.5" customHeight="1">
      <c r="B38" s="377" t="s">
        <v>671</v>
      </c>
      <c r="C38" s="377"/>
      <c r="D38" s="377"/>
      <c r="E38" s="377"/>
      <c r="F38" s="377"/>
      <c r="G38" s="377"/>
      <c r="H38" s="377"/>
      <c r="I38" s="377"/>
      <c r="J38" s="377"/>
      <c r="L38"/>
    </row>
    <row r="39" spans="1:22" ht="22.5" customHeight="1">
      <c r="B39" s="220"/>
      <c r="C39" s="237"/>
      <c r="D39" s="237"/>
      <c r="E39" s="237"/>
      <c r="F39" s="237"/>
      <c r="G39" s="237"/>
      <c r="H39" s="237"/>
      <c r="I39" s="237"/>
      <c r="J39" s="221"/>
      <c r="M39" s="41" t="str">
        <f>IF(AND(E37="x",LEN(B39)=0),"(*) Completar la celda de explicación","")</f>
        <v/>
      </c>
      <c r="S39" s="67">
        <v>344</v>
      </c>
      <c r="U39"/>
    </row>
    <row r="40" spans="1:22" ht="9" customHeight="1">
      <c r="B40" s="20"/>
      <c r="C40" s="20"/>
      <c r="D40" s="4"/>
      <c r="E40" s="4"/>
      <c r="F40" s="4"/>
      <c r="G40" s="4"/>
      <c r="H40" s="4"/>
    </row>
    <row r="41" spans="1:22" ht="15" customHeight="1">
      <c r="A41" s="312" t="s">
        <v>179</v>
      </c>
      <c r="B41" s="312"/>
      <c r="C41" s="312"/>
      <c r="D41" s="312"/>
      <c r="E41" s="312"/>
      <c r="F41" s="312"/>
      <c r="G41" s="312"/>
      <c r="H41" s="312"/>
      <c r="I41" s="312"/>
      <c r="J41" s="312"/>
    </row>
    <row r="42" spans="1:22">
      <c r="A42" s="292"/>
      <c r="B42" s="292"/>
      <c r="C42" s="292"/>
      <c r="D42" s="27" t="s">
        <v>135</v>
      </c>
      <c r="E42" s="98" t="s">
        <v>15</v>
      </c>
      <c r="F42" s="4"/>
      <c r="G42" s="27" t="s">
        <v>2</v>
      </c>
      <c r="H42" s="98"/>
      <c r="I42" s="367"/>
      <c r="J42" s="292"/>
      <c r="M42" s="41" t="str">
        <f>IF(( AND($E$42="x",$H$42="x") ),"(*) Marcar solo un valor: Si o No","")</f>
        <v/>
      </c>
      <c r="S42" s="67">
        <v>188</v>
      </c>
    </row>
    <row r="43" spans="1:22">
      <c r="B43" s="28"/>
      <c r="C43" s="28"/>
      <c r="D43" s="4"/>
      <c r="E43" s="4"/>
      <c r="F43" s="4"/>
      <c r="G43" s="4"/>
      <c r="H43" s="4"/>
    </row>
    <row r="44" spans="1:22">
      <c r="A44" s="209" t="s">
        <v>46</v>
      </c>
      <c r="B44" s="209"/>
      <c r="C44" s="209"/>
      <c r="D44" s="209"/>
      <c r="E44" s="209"/>
      <c r="F44" s="209"/>
      <c r="G44" s="209"/>
      <c r="H44" s="209"/>
      <c r="I44" s="209"/>
      <c r="J44" s="209"/>
    </row>
    <row r="45" spans="1:22">
      <c r="F45" s="99" t="s">
        <v>1</v>
      </c>
      <c r="G45" s="99" t="s">
        <v>2</v>
      </c>
      <c r="H45" s="207" t="s">
        <v>3</v>
      </c>
      <c r="I45" s="207"/>
      <c r="J45" s="207"/>
      <c r="L45" s="54" t="s">
        <v>388</v>
      </c>
    </row>
    <row r="46" spans="1:22" ht="47.25" customHeight="1">
      <c r="A46" s="222" t="s">
        <v>180</v>
      </c>
      <c r="B46" s="222"/>
      <c r="C46" s="222"/>
      <c r="D46" s="222"/>
      <c r="E46" s="222"/>
      <c r="F46" s="98"/>
      <c r="G46" s="98" t="s">
        <v>15</v>
      </c>
      <c r="H46" s="220" t="s">
        <v>837</v>
      </c>
      <c r="I46" s="237"/>
      <c r="J46" s="221"/>
      <c r="L46" s="55" t="str">
        <f>CONCATENATE("(",LEN(H46),")")</f>
        <v>(71)</v>
      </c>
      <c r="M46" s="53" t="str">
        <f>IF(( AND(F46="x",G46="x") ),"(*) Marcar solo un valor: Si o No",IF(AND(G46="x",LEN(H46)=0),"(*) Completar la celda de explicación",
CONCATENATE("(Si/No) Marcar con 'X' solo uno de los campos. (Explicación) Longitud Máxima de ",Explicacion_LongMaximo," caracteres")))</f>
        <v>(Si/No) Marcar con 'X' solo uno de los campos. (Explicación) Longitud Máxima de 1000 caracteres</v>
      </c>
      <c r="S46" s="67">
        <v>66</v>
      </c>
      <c r="V46" s="68">
        <f>IF( AND(F46="",G46=""),0,IF(AND(G46&lt;&gt;"",H46=""),0,1))</f>
        <v>1</v>
      </c>
    </row>
    <row r="47" spans="1:22" ht="28.5" customHeight="1">
      <c r="A47" s="312" t="s">
        <v>181</v>
      </c>
      <c r="B47" s="312"/>
      <c r="C47" s="312"/>
      <c r="D47" s="312"/>
      <c r="E47" s="312"/>
      <c r="F47" s="312"/>
      <c r="G47" s="312"/>
      <c r="H47" s="312"/>
      <c r="I47" s="312"/>
      <c r="J47" s="312"/>
      <c r="L47"/>
    </row>
    <row r="48" spans="1:22" ht="28.5" customHeight="1">
      <c r="A48" s="370" t="s">
        <v>172</v>
      </c>
      <c r="B48" s="370" t="s">
        <v>499</v>
      </c>
      <c r="C48" s="370" t="s">
        <v>500</v>
      </c>
      <c r="D48" s="336" t="s">
        <v>501</v>
      </c>
      <c r="E48" s="336" t="s">
        <v>605</v>
      </c>
      <c r="F48" s="336" t="s">
        <v>173</v>
      </c>
      <c r="G48" s="336"/>
      <c r="H48" s="336" t="s">
        <v>606</v>
      </c>
      <c r="I48" s="336"/>
      <c r="J48" s="336" t="s">
        <v>502</v>
      </c>
    </row>
    <row r="49" spans="1:21" ht="35.25" customHeight="1">
      <c r="A49" s="371"/>
      <c r="B49" s="371"/>
      <c r="C49" s="371"/>
      <c r="D49" s="336"/>
      <c r="E49" s="336"/>
      <c r="F49" s="130" t="s">
        <v>182</v>
      </c>
      <c r="G49" s="130" t="s">
        <v>183</v>
      </c>
      <c r="H49" s="130" t="s">
        <v>174</v>
      </c>
      <c r="I49" s="130" t="s">
        <v>175</v>
      </c>
      <c r="J49" s="336"/>
      <c r="L49" s="58" t="s">
        <v>394</v>
      </c>
      <c r="M49" s="62" t="s">
        <v>395</v>
      </c>
      <c r="S49" s="67">
        <v>504</v>
      </c>
      <c r="U49"/>
    </row>
    <row r="50" spans="1:21" ht="20.399999999999999" customHeight="1">
      <c r="A50" s="73"/>
      <c r="B50" s="73"/>
      <c r="C50" s="114"/>
      <c r="D50" s="114"/>
      <c r="E50" s="114"/>
      <c r="F50" s="121"/>
      <c r="G50" s="121"/>
      <c r="H50" s="73"/>
      <c r="I50" s="73"/>
      <c r="J50" s="73"/>
    </row>
    <row r="51" spans="1:21" ht="20.399999999999999" customHeight="1">
      <c r="A51" s="73"/>
      <c r="B51" s="73"/>
      <c r="C51" s="114"/>
      <c r="D51" s="114"/>
      <c r="E51" s="114"/>
      <c r="F51" s="121"/>
      <c r="G51" s="121"/>
      <c r="H51" s="73"/>
      <c r="I51" s="73"/>
      <c r="J51" s="73"/>
    </row>
    <row r="52" spans="1:21" ht="29.25" customHeight="1">
      <c r="A52" s="364" t="s">
        <v>668</v>
      </c>
      <c r="B52" s="364"/>
      <c r="C52" s="364"/>
      <c r="D52" s="364"/>
      <c r="E52" s="364"/>
      <c r="F52" s="364"/>
      <c r="G52" s="364"/>
      <c r="H52" s="364"/>
      <c r="I52" s="364"/>
      <c r="J52" s="364"/>
      <c r="L52" s="63" t="s">
        <v>396</v>
      </c>
      <c r="M52" s="61" t="s">
        <v>397</v>
      </c>
      <c r="R52"/>
      <c r="S52" s="67">
        <v>0</v>
      </c>
    </row>
    <row r="53" spans="1:21" ht="14.4" customHeight="1">
      <c r="A53" s="365" t="s">
        <v>672</v>
      </c>
      <c r="B53" s="365"/>
      <c r="C53" s="365"/>
      <c r="D53" s="365"/>
      <c r="E53" s="365"/>
      <c r="F53" s="365"/>
      <c r="G53" s="365"/>
      <c r="H53" s="365"/>
      <c r="I53" s="365"/>
      <c r="J53" s="365"/>
      <c r="R53"/>
    </row>
    <row r="54" spans="1:21" ht="23.4" customHeight="1">
      <c r="A54" s="366" t="s">
        <v>508</v>
      </c>
      <c r="B54" s="366"/>
      <c r="C54" s="366"/>
      <c r="D54" s="366"/>
      <c r="E54" s="366"/>
      <c r="F54" s="366"/>
      <c r="G54" s="366"/>
      <c r="H54" s="366"/>
      <c r="I54" s="366"/>
      <c r="J54" s="366"/>
      <c r="R54"/>
    </row>
    <row r="55" spans="1:21" ht="36" customHeight="1">
      <c r="A55" s="366" t="s">
        <v>509</v>
      </c>
      <c r="B55" s="366"/>
      <c r="C55" s="366"/>
      <c r="D55" s="366"/>
      <c r="E55" s="366"/>
      <c r="F55" s="366"/>
      <c r="G55" s="366"/>
      <c r="H55" s="366"/>
      <c r="I55" s="366"/>
      <c r="J55" s="366"/>
      <c r="R55"/>
    </row>
  </sheetData>
  <sheetProtection password="C71F" sheet="1" objects="1" scenarios="1" formatCells="0" formatRows="0" insertRows="0"/>
  <mergeCells count="57">
    <mergeCell ref="A10:J10"/>
    <mergeCell ref="A21:J21"/>
    <mergeCell ref="B25:J25"/>
    <mergeCell ref="A30:J30"/>
    <mergeCell ref="H46:J46"/>
    <mergeCell ref="B38:J38"/>
    <mergeCell ref="B39:J39"/>
    <mergeCell ref="A41:J41"/>
    <mergeCell ref="A29:J29"/>
    <mergeCell ref="D8:D9"/>
    <mergeCell ref="A47:J47"/>
    <mergeCell ref="A1:J1"/>
    <mergeCell ref="H5:J5"/>
    <mergeCell ref="H6:J6"/>
    <mergeCell ref="A6:E6"/>
    <mergeCell ref="A7:J7"/>
    <mergeCell ref="A3:J3"/>
    <mergeCell ref="A4:J4"/>
    <mergeCell ref="A5:E5"/>
    <mergeCell ref="A8:A9"/>
    <mergeCell ref="A26:J26"/>
    <mergeCell ref="A27:J27"/>
    <mergeCell ref="A28:J28"/>
    <mergeCell ref="A46:E46"/>
    <mergeCell ref="H45:J45"/>
    <mergeCell ref="A48:A49"/>
    <mergeCell ref="I33:J33"/>
    <mergeCell ref="A55:J55"/>
    <mergeCell ref="E8:E9"/>
    <mergeCell ref="F8:G8"/>
    <mergeCell ref="H8:I8"/>
    <mergeCell ref="J8:J9"/>
    <mergeCell ref="B48:B49"/>
    <mergeCell ref="C48:C49"/>
    <mergeCell ref="D48:D49"/>
    <mergeCell ref="E48:E49"/>
    <mergeCell ref="F48:G48"/>
    <mergeCell ref="H48:I48"/>
    <mergeCell ref="J48:J49"/>
    <mergeCell ref="B8:B9"/>
    <mergeCell ref="C8:C9"/>
    <mergeCell ref="A52:J52"/>
    <mergeCell ref="A53:J53"/>
    <mergeCell ref="A54:J54"/>
    <mergeCell ref="B31:I31"/>
    <mergeCell ref="A36:J36"/>
    <mergeCell ref="A44:J44"/>
    <mergeCell ref="A37:C37"/>
    <mergeCell ref="I37:J37"/>
    <mergeCell ref="E34:F34"/>
    <mergeCell ref="G34:H34"/>
    <mergeCell ref="I34:J34"/>
    <mergeCell ref="B34:D34"/>
    <mergeCell ref="A42:C42"/>
    <mergeCell ref="I42:J42"/>
    <mergeCell ref="E33:F33"/>
    <mergeCell ref="G33:H33"/>
  </mergeCells>
  <dataValidations xWindow="544" yWindow="764" count="7">
    <dataValidation type="textLength" allowBlank="1" showErrorMessage="1" error="Cantidad de caracteres NO valido." sqref="H46:J46 H6:J6" xr:uid="{4E8FB10A-5025-466C-8089-C18E65BAC891}">
      <formula1>Explicacion_LongMinimo</formula1>
      <formula2>Explicacion_LongMaximo</formula2>
    </dataValidation>
    <dataValidation type="custom" allowBlank="1" showDropDown="1" showInputMessage="1" showErrorMessage="1" error="Valor NO Válido." prompt="Ingrese &quot;X&quot;" sqref="F6:G6 E37 H37 E42 H42 F46:G46" xr:uid="{786B04D2-9C68-4FE4-BA3C-78236EBCAFD5}">
      <formula1>COUNTIF(Respuesta_SINO,TRIM(CELL("contents")))=1</formula1>
    </dataValidation>
    <dataValidation type="decimal" allowBlank="1" showInputMessage="1" showErrorMessage="1" error="Valor NO Válido" prompt="Ingrese Número" sqref="J31 H22:I24 H11:I20 H50:I51" xr:uid="{8D7AFB79-8FD8-48D6-853B-073F66027C35}">
      <formula1>Decimal2_Minimo</formula1>
      <formula2>Decimal2_Maximo</formula2>
    </dataValidation>
    <dataValidation type="whole" allowBlank="1" showInputMessage="1" showErrorMessage="1" error="Valor NO Válido" prompt="Ingrese Número" sqref="E34:H34" xr:uid="{48145B4F-8A1B-4C50-A31F-F5A6AFCB146E}">
      <formula1>0</formula1>
      <formula2>100</formula2>
    </dataValidation>
    <dataValidation type="decimal" allowBlank="1" showInputMessage="1" showErrorMessage="1" error="Valor NO Válido" prompt="Ingrese Número" sqref="I34:J34" xr:uid="{477D6D28-EFF4-467E-BC62-F1B932F63E0A}">
      <formula1>0</formula1>
      <formula2>100</formula2>
    </dataValidation>
    <dataValidation type="date" operator="lessThanOrEqual" allowBlank="1" showInputMessage="1" showErrorMessage="1" error="Fecha No Valida" prompt="(dd/mm/yyyy)" sqref="F11:F20 F22:F24 F50:F51" xr:uid="{42E789DD-76A6-4713-8E58-6F8AFF8BA04F}">
      <formula1>G11</formula1>
    </dataValidation>
    <dataValidation type="date" operator="greaterThanOrEqual" allowBlank="1" showInputMessage="1" showErrorMessage="1" error="Fecha No Valida" prompt="(dd/mm/yyyy)" sqref="G11:G20 G22:G24 G50:G51" xr:uid="{C8AEBE2B-AA7B-45B0-83F3-28C2533F617B}">
      <formula1>F11</formula1>
    </dataValidation>
  </dataValidations>
  <hyperlinks>
    <hyperlink ref="M4" location="Principal!A1" display="Volver al Indice" xr:uid="{00000000-0004-0000-1000-000000000000}"/>
  </hyperlinks>
  <pageMargins left="0.7" right="0.7" top="0.75" bottom="0.75" header="0.3" footer="0.3"/>
  <pageSetup paperSize="9" scale="85" orientation="portrait" r:id="rId1"/>
  <rowBreaks count="1" manualBreakCount="1">
    <brk id="43" max="9" man="1"/>
  </rowBreaks>
  <drawing r:id="rId2"/>
  <extLst>
    <ext xmlns:x14="http://schemas.microsoft.com/office/spreadsheetml/2009/9/main" uri="{CCE6A557-97BC-4b89-ADB6-D9C93CAAB3DF}">
      <x14:dataValidations xmlns:xm="http://schemas.microsoft.com/office/excel/2006/main" xWindow="544" yWindow="764" count="9">
        <x14:dataValidation type="list" allowBlank="1" showDropDown="1" showInputMessage="1" showErrorMessage="1" error="Valor NO Válido" prompt="Ingrese M o F" xr:uid="{8BE4C570-A3C2-499E-B99C-A072556E4A6E}">
          <x14:formula1>
            <xm:f>Validacion!$H$3:$H$4</xm:f>
          </x14:formula1>
          <xm:sqref>C11:C20 C22:C24 C50:C51</xm:sqref>
        </x14:dataValidation>
        <x14:dataValidation type="whole" allowBlank="1" showInputMessage="1" showErrorMessage="1" error="Valor NO Válido" prompt="Ingrese un año válido" xr:uid="{7E48064F-1F39-4FCA-90B2-64B277729DE7}">
          <x14:formula1>
            <xm:f>Validacion!I7</xm:f>
          </x14:formula1>
          <x14:formula2>
            <xm:f>Validacion!I8</xm:f>
          </x14:formula2>
          <xm:sqref>D50:D51 D24</xm:sqref>
        </x14:dataValidation>
        <x14:dataValidation type="whole" allowBlank="1" showInputMessage="1" showErrorMessage="1" error="Valor NO Válido" prompt="Ingrese un año válido" xr:uid="{51F067A6-77DD-457F-949A-BB21FC991FFC}">
          <x14:formula1>
            <xm:f>Validacion!I4</xm:f>
          </x14:formula1>
          <x14:formula2>
            <xm:f>Validacion!I5</xm:f>
          </x14:formula2>
          <xm:sqref>D22:D23 D20</xm:sqref>
        </x14:dataValidation>
        <x14:dataValidation type="whole" allowBlank="1" showInputMessage="1" showErrorMessage="1" error="Valor NO Válido" prompt="Ingrese un año válido" xr:uid="{C4E81AC9-08DB-4B07-9BD7-F204F1957AFF}">
          <x14:formula1>
            <xm:f>Validacion!I4</xm:f>
          </x14:formula1>
          <x14:formula2>
            <xm:f>Validacion!I5</xm:f>
          </x14:formula2>
          <xm:sqref>D19</xm:sqref>
        </x14:dataValidation>
        <x14:dataValidation type="whole" allowBlank="1" showInputMessage="1" showErrorMessage="1" error="Valor NO Válido" prompt="Ingrese un año válido" xr:uid="{2B685BEE-869F-453C-9F8D-932E362ECA3A}">
          <x14:formula1>
            <xm:f>Validacion!I4</xm:f>
          </x14:formula1>
          <x14:formula2>
            <xm:f>Validacion!I5</xm:f>
          </x14:formula2>
          <xm:sqref>D15:D16</xm:sqref>
        </x14:dataValidation>
        <x14:dataValidation type="whole" allowBlank="1" showInputMessage="1" showErrorMessage="1" error="Valor NO Válido" prompt="Ingrese un año válido" xr:uid="{C569923B-6D8D-4FE6-8BEB-A9219D6BA9ED}">
          <x14:formula1>
            <xm:f>Validacion!I5</xm:f>
          </x14:formula1>
          <x14:formula2>
            <xm:f>Validacion!I6</xm:f>
          </x14:formula2>
          <xm:sqref>D17:D18</xm:sqref>
        </x14:dataValidation>
        <x14:dataValidation type="whole" allowBlank="1" showInputMessage="1" showErrorMessage="1" error="Valor NO Válido" prompt="Ingrese un año válido" xr:uid="{45606A48-C42F-47AE-91E3-B21327EB4F8B}">
          <x14:formula1>
            <xm:f>Validacion!I4</xm:f>
          </x14:formula1>
          <x14:formula2>
            <xm:f>Validacion!I5</xm:f>
          </x14:formula2>
          <xm:sqref>D14</xm:sqref>
        </x14:dataValidation>
        <x14:dataValidation type="whole" allowBlank="1" showInputMessage="1" showErrorMessage="1" error="Valor NO Válido" prompt="Ingrese un año válido" xr:uid="{B770BCAC-802D-4F9F-B5A3-A08AE1EA6C83}">
          <x14:formula1>
            <xm:f>Validacion!I3</xm:f>
          </x14:formula1>
          <x14:formula2>
            <xm:f>Validacion!I4</xm:f>
          </x14:formula2>
          <xm:sqref>D11:D12</xm:sqref>
        </x14:dataValidation>
        <x14:dataValidation type="whole" allowBlank="1" showInputMessage="1" showErrorMessage="1" error="Valor NO Válido" prompt="Ingrese un año válido" xr:uid="{611FDC0B-EE33-4B33-8CDA-D84FC1F51FCE}">
          <x14:formula1>
            <xm:f>Validacion!I4</xm:f>
          </x14:formula1>
          <x14:formula2>
            <xm:f>Validacion!I5</xm:f>
          </x14:formula2>
          <xm:sqref>D13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V21"/>
  <sheetViews>
    <sheetView zoomScale="70" zoomScaleNormal="70" workbookViewId="0">
      <selection activeCell="A10" sqref="A10:E10"/>
    </sheetView>
  </sheetViews>
  <sheetFormatPr baseColWidth="10" defaultColWidth="11.453125" defaultRowHeight="12.5"/>
  <cols>
    <col min="1" max="1" width="3.90625" style="1" customWidth="1"/>
    <col min="2" max="2" width="26" style="1" customWidth="1"/>
    <col min="3" max="3" width="3.90625" style="1" customWidth="1"/>
    <col min="4" max="4" width="5.453125" style="1" customWidth="1"/>
    <col min="5" max="6" width="5" style="1" customWidth="1"/>
    <col min="7" max="7" width="4.90625" style="1" customWidth="1"/>
    <col min="8" max="8" width="4.6328125" style="1" customWidth="1"/>
    <col min="9" max="9" width="24.36328125" style="1" customWidth="1"/>
    <col min="10" max="10" width="1.08984375" style="1" customWidth="1"/>
    <col min="11" max="11" width="5.36328125" style="1" bestFit="1" customWidth="1"/>
    <col min="12" max="12" width="46.08984375" style="41" customWidth="1"/>
    <col min="13" max="16" width="4.453125" style="1" customWidth="1"/>
    <col min="17" max="18" width="5.6328125" style="1" customWidth="1"/>
    <col min="19" max="19" width="5.6328125" style="67" customWidth="1"/>
    <col min="20" max="20" width="6" style="67" customWidth="1"/>
    <col min="21" max="21" width="4" style="67" bestFit="1" customWidth="1"/>
    <col min="22" max="22" width="3" style="67" customWidth="1"/>
    <col min="23" max="16384" width="11.453125" style="1"/>
  </cols>
  <sheetData>
    <row r="1" spans="1:22" ht="14">
      <c r="A1" s="217" t="s">
        <v>47</v>
      </c>
      <c r="B1" s="217"/>
      <c r="C1" s="217"/>
      <c r="D1" s="217"/>
      <c r="E1" s="217"/>
      <c r="F1" s="217"/>
      <c r="G1" s="217"/>
      <c r="H1" s="217"/>
      <c r="I1" s="217"/>
      <c r="L1" s="94" t="str">
        <f>'15'!A1</f>
        <v xml:space="preserve">PILAR III: EL DIRECTORIO Y LA ALTA GERENCIA </v>
      </c>
      <c r="U1" s="67">
        <v>6</v>
      </c>
    </row>
    <row r="2" spans="1:22"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c r="A3" s="378" t="s">
        <v>673</v>
      </c>
      <c r="B3" s="378"/>
      <c r="C3" s="378"/>
      <c r="D3" s="378"/>
      <c r="E3" s="378"/>
      <c r="F3" s="378"/>
      <c r="G3" s="378"/>
      <c r="H3" s="378"/>
      <c r="I3" s="378"/>
      <c r="K3"/>
      <c r="L3" s="93" t="s">
        <v>355</v>
      </c>
      <c r="U3" s="67">
        <f>SUM(V:V)</f>
        <v>6</v>
      </c>
    </row>
    <row r="4" spans="1:22" ht="13">
      <c r="A4" s="218"/>
      <c r="B4" s="218"/>
      <c r="C4" s="218"/>
      <c r="D4" s="218"/>
      <c r="E4" s="219"/>
      <c r="F4" s="99" t="s">
        <v>1</v>
      </c>
      <c r="G4" s="99" t="s">
        <v>2</v>
      </c>
      <c r="H4" s="296" t="s">
        <v>3</v>
      </c>
      <c r="I4" s="297"/>
      <c r="K4" s="54" t="s">
        <v>388</v>
      </c>
    </row>
    <row r="5" spans="1:22" ht="46.5" customHeight="1">
      <c r="A5" s="372" t="s">
        <v>674</v>
      </c>
      <c r="B5" s="372"/>
      <c r="C5" s="372"/>
      <c r="D5" s="372"/>
      <c r="E5" s="372"/>
      <c r="F5" s="98" t="s">
        <v>15</v>
      </c>
      <c r="G5" s="98"/>
      <c r="H5" s="220"/>
      <c r="I5" s="221"/>
      <c r="K5" s="55" t="str">
        <f t="shared" ref="K5:K10" si="0">CONCATENATE("(",LEN(H5),")")</f>
        <v>(0)</v>
      </c>
      <c r="L5" s="53" t="str">
        <f t="shared" ref="L5:L10" si="1">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67">
        <v>68</v>
      </c>
      <c r="U5" s="1"/>
      <c r="V5" s="68">
        <f t="shared" ref="V5:V10" si="2">IF( AND(F5="",G5=""),0,IF(AND(G5&lt;&gt;"",H5=""),0,1))</f>
        <v>1</v>
      </c>
    </row>
    <row r="6" spans="1:22" ht="46.5" customHeight="1">
      <c r="A6" s="372" t="s">
        <v>675</v>
      </c>
      <c r="B6" s="372"/>
      <c r="C6" s="372"/>
      <c r="D6" s="372"/>
      <c r="E6" s="372"/>
      <c r="F6" s="98" t="s">
        <v>15</v>
      </c>
      <c r="G6" s="98"/>
      <c r="H6" s="220"/>
      <c r="I6" s="221"/>
      <c r="K6" s="55" t="str">
        <f t="shared" si="0"/>
        <v>(0)</v>
      </c>
      <c r="L6" s="53" t="str">
        <f t="shared" si="1"/>
        <v>(Si/No) Marcar con 'X' solo uno de los campos. (Explicación) Longitud Máxima de 1000 caracteres</v>
      </c>
      <c r="S6" s="67">
        <v>69</v>
      </c>
      <c r="U6" s="1"/>
      <c r="V6" s="68">
        <f t="shared" si="2"/>
        <v>1</v>
      </c>
    </row>
    <row r="7" spans="1:22" ht="33.75" customHeight="1">
      <c r="A7" s="372" t="s">
        <v>676</v>
      </c>
      <c r="B7" s="372"/>
      <c r="C7" s="372"/>
      <c r="D7" s="372"/>
      <c r="E7" s="372"/>
      <c r="F7" s="98" t="s">
        <v>15</v>
      </c>
      <c r="G7" s="98"/>
      <c r="H7" s="220"/>
      <c r="I7" s="221"/>
      <c r="K7" s="55" t="str">
        <f t="shared" si="0"/>
        <v>(0)</v>
      </c>
      <c r="L7" s="53" t="str">
        <f t="shared" si="1"/>
        <v>(Si/No) Marcar con 'X' solo uno de los campos. (Explicación) Longitud Máxima de 1000 caracteres</v>
      </c>
      <c r="S7" s="67">
        <v>70</v>
      </c>
      <c r="U7" s="1"/>
      <c r="V7" s="68">
        <f t="shared" si="2"/>
        <v>1</v>
      </c>
    </row>
    <row r="8" spans="1:22" ht="51.65" customHeight="1">
      <c r="A8" s="372" t="s">
        <v>677</v>
      </c>
      <c r="B8" s="372"/>
      <c r="C8" s="372"/>
      <c r="D8" s="372"/>
      <c r="E8" s="372"/>
      <c r="F8" s="98" t="s">
        <v>15</v>
      </c>
      <c r="G8" s="98"/>
      <c r="H8" s="220"/>
      <c r="I8" s="221"/>
      <c r="K8" s="55" t="str">
        <f t="shared" si="0"/>
        <v>(0)</v>
      </c>
      <c r="L8" s="53" t="str">
        <f t="shared" si="1"/>
        <v>(Si/No) Marcar con 'X' solo uno de los campos. (Explicación) Longitud Máxima de 1000 caracteres</v>
      </c>
      <c r="S8" s="67">
        <v>71</v>
      </c>
      <c r="U8" s="1"/>
      <c r="V8" s="68">
        <f t="shared" si="2"/>
        <v>1</v>
      </c>
    </row>
    <row r="9" spans="1:22" ht="46.5" customHeight="1">
      <c r="A9" s="372" t="s">
        <v>510</v>
      </c>
      <c r="B9" s="372"/>
      <c r="C9" s="372"/>
      <c r="D9" s="372"/>
      <c r="E9" s="372"/>
      <c r="F9" s="98" t="s">
        <v>15</v>
      </c>
      <c r="G9" s="98"/>
      <c r="H9" s="220"/>
      <c r="I9" s="221"/>
      <c r="K9" s="55" t="str">
        <f t="shared" si="0"/>
        <v>(0)</v>
      </c>
      <c r="L9" s="53" t="str">
        <f t="shared" si="1"/>
        <v>(Si/No) Marcar con 'X' solo uno de los campos. (Explicación) Longitud Máxima de 1000 caracteres</v>
      </c>
      <c r="S9" s="67">
        <v>509</v>
      </c>
      <c r="U9" s="1"/>
      <c r="V9" s="68">
        <f t="shared" si="2"/>
        <v>1</v>
      </c>
    </row>
    <row r="10" spans="1:22" ht="67.25" customHeight="1">
      <c r="A10" s="372" t="s">
        <v>511</v>
      </c>
      <c r="B10" s="372"/>
      <c r="C10" s="372"/>
      <c r="D10" s="372"/>
      <c r="E10" s="372"/>
      <c r="F10" s="98"/>
      <c r="G10" s="98" t="s">
        <v>15</v>
      </c>
      <c r="H10" s="220" t="s">
        <v>898</v>
      </c>
      <c r="I10" s="221"/>
      <c r="K10" s="55" t="str">
        <f t="shared" si="0"/>
        <v>(59)</v>
      </c>
      <c r="L10" s="53" t="str">
        <f t="shared" si="1"/>
        <v>(Si/No) Marcar con 'X' solo uno de los campos. (Explicación) Longitud Máxima de 1000 caracteres</v>
      </c>
      <c r="S10" s="67">
        <v>510</v>
      </c>
      <c r="U10" s="1"/>
      <c r="V10" s="68">
        <f t="shared" si="2"/>
        <v>1</v>
      </c>
    </row>
    <row r="11" spans="1:22" ht="31.5" customHeight="1">
      <c r="A11" s="315" t="s">
        <v>184</v>
      </c>
      <c r="B11" s="315"/>
      <c r="C11" s="315"/>
      <c r="D11" s="315"/>
      <c r="E11" s="315"/>
      <c r="F11" s="315"/>
      <c r="G11" s="315"/>
      <c r="H11" s="315"/>
      <c r="I11" s="315"/>
      <c r="K11" s="41"/>
    </row>
    <row r="12" spans="1:22" ht="22.5" customHeight="1">
      <c r="A12" s="26"/>
      <c r="B12" s="220"/>
      <c r="C12" s="237"/>
      <c r="D12" s="237"/>
      <c r="E12" s="237"/>
      <c r="F12" s="237"/>
      <c r="G12" s="237"/>
      <c r="H12" s="237"/>
      <c r="I12" s="221"/>
      <c r="K12" s="41"/>
      <c r="S12" s="67">
        <v>193</v>
      </c>
      <c r="U12" s="1"/>
    </row>
    <row r="13" spans="1:22" ht="9.75" customHeight="1">
      <c r="A13" s="315"/>
      <c r="B13" s="315"/>
      <c r="C13" s="315"/>
      <c r="D13" s="315"/>
      <c r="E13" s="315"/>
      <c r="F13" s="315"/>
      <c r="G13" s="315"/>
      <c r="H13" s="315"/>
      <c r="I13" s="315"/>
      <c r="K13" s="41"/>
      <c r="U13" s="1"/>
    </row>
    <row r="14" spans="1:22" ht="15.75" customHeight="1">
      <c r="A14" s="315" t="s">
        <v>356</v>
      </c>
      <c r="B14" s="315"/>
      <c r="C14" s="315"/>
      <c r="D14" s="315"/>
      <c r="E14" s="315"/>
      <c r="F14" s="315"/>
      <c r="G14" s="315"/>
      <c r="H14" s="315"/>
      <c r="I14" s="315"/>
      <c r="K14"/>
      <c r="U14" s="1"/>
    </row>
    <row r="15" spans="1:22" ht="14.5">
      <c r="B15" s="31" t="s">
        <v>135</v>
      </c>
      <c r="D15" s="173"/>
      <c r="F15" s="31" t="s">
        <v>2</v>
      </c>
      <c r="H15" s="173" t="s">
        <v>15</v>
      </c>
      <c r="I15" s="4"/>
      <c r="L15" s="41" t="str">
        <f>IF(( AND($D$15="x",$H$15="x") ),"(*) Marcar solo un valor: Si o No","")</f>
        <v/>
      </c>
      <c r="S15" s="67">
        <v>194</v>
      </c>
      <c r="U15" s="1"/>
    </row>
    <row r="16" spans="1:22" ht="40.5" customHeight="1">
      <c r="B16" s="226" t="s">
        <v>792</v>
      </c>
      <c r="C16" s="226"/>
      <c r="D16" s="226"/>
      <c r="E16" s="226"/>
      <c r="F16" s="226"/>
      <c r="G16" s="226"/>
      <c r="H16" s="226"/>
      <c r="I16" s="226"/>
      <c r="K16"/>
      <c r="U16" s="1"/>
    </row>
    <row r="17" spans="2:21" ht="31.5" customHeight="1">
      <c r="B17" s="379" t="s">
        <v>185</v>
      </c>
      <c r="C17" s="380"/>
      <c r="D17" s="269" t="s">
        <v>186</v>
      </c>
      <c r="E17" s="270"/>
      <c r="F17" s="270"/>
      <c r="G17" s="270"/>
      <c r="H17" s="359"/>
      <c r="I17" s="132" t="s">
        <v>589</v>
      </c>
      <c r="K17" s="58" t="s">
        <v>394</v>
      </c>
      <c r="L17" s="62" t="s">
        <v>395</v>
      </c>
      <c r="S17" s="67">
        <v>345</v>
      </c>
      <c r="U17" s="1"/>
    </row>
    <row r="18" spans="2:21" ht="15.75" customHeight="1">
      <c r="B18" s="381"/>
      <c r="C18" s="382"/>
      <c r="D18" s="381"/>
      <c r="E18" s="383"/>
      <c r="F18" s="383"/>
      <c r="G18" s="383"/>
      <c r="H18" s="382"/>
      <c r="I18" s="182"/>
      <c r="U18" s="1"/>
    </row>
    <row r="19" spans="2:21" ht="15.75" customHeight="1">
      <c r="B19" s="381"/>
      <c r="C19" s="382"/>
      <c r="D19" s="381"/>
      <c r="E19" s="383"/>
      <c r="F19" s="383"/>
      <c r="G19" s="383"/>
      <c r="H19" s="382"/>
      <c r="I19" s="182"/>
    </row>
    <row r="20" spans="2:21" ht="15.75" customHeight="1">
      <c r="B20" s="381"/>
      <c r="C20" s="382"/>
      <c r="D20" s="381"/>
      <c r="E20" s="383"/>
      <c r="F20" s="383"/>
      <c r="G20" s="383"/>
      <c r="H20" s="382"/>
      <c r="I20" s="182"/>
    </row>
    <row r="21" spans="2:21" ht="20">
      <c r="K21" s="63" t="s">
        <v>396</v>
      </c>
      <c r="L21" s="61" t="s">
        <v>397</v>
      </c>
      <c r="S21" s="67">
        <v>0</v>
      </c>
    </row>
  </sheetData>
  <sheetProtection algorithmName="SHA-512" hashValue="d7DOATK3vd3TswbIfDWi3gDGWu8/rHkAGSb1LisXEEGOWw6AXKvuvIGL4KP6iX1mrt4Pt8qz+DBhWJugctv5RQ==" saltValue="Ib+Vh65aYll20tgB88KQ2A==" spinCount="100000" sheet="1" objects="1" scenarios="1" formatCells="0" formatRows="0" insertRows="0"/>
  <mergeCells count="29">
    <mergeCell ref="D17:H17"/>
    <mergeCell ref="B17:C17"/>
    <mergeCell ref="B18:C18"/>
    <mergeCell ref="B19:C19"/>
    <mergeCell ref="B20:C20"/>
    <mergeCell ref="D18:H18"/>
    <mergeCell ref="D19:H19"/>
    <mergeCell ref="D20:H20"/>
    <mergeCell ref="A10:E10"/>
    <mergeCell ref="H10:I10"/>
    <mergeCell ref="A9:E9"/>
    <mergeCell ref="H9:I9"/>
    <mergeCell ref="B16:I16"/>
    <mergeCell ref="A1:I1"/>
    <mergeCell ref="A3:I3"/>
    <mergeCell ref="A4:E4"/>
    <mergeCell ref="A13:I13"/>
    <mergeCell ref="A14:I14"/>
    <mergeCell ref="B12:I12"/>
    <mergeCell ref="H4:I4"/>
    <mergeCell ref="H5:I5"/>
    <mergeCell ref="H6:I6"/>
    <mergeCell ref="H7:I7"/>
    <mergeCell ref="H8:I8"/>
    <mergeCell ref="A5:E5"/>
    <mergeCell ref="A6:E6"/>
    <mergeCell ref="A7:E7"/>
    <mergeCell ref="A8:E8"/>
    <mergeCell ref="A11:I11"/>
  </mergeCells>
  <dataValidations count="2">
    <dataValidation type="textLength" allowBlank="1" showErrorMessage="1" error="Cantidad de caracteres NO valido." sqref="H5:I10" xr:uid="{00000000-0002-0000-1100-000000000000}">
      <formula1>Explicacion_LongMinimo</formula1>
      <formula2>Explicacion_LongMaximo</formula2>
    </dataValidation>
    <dataValidation type="custom" allowBlank="1" showDropDown="1" showInputMessage="1" showErrorMessage="1" error="Valor NO Válido." prompt="Ingrese &quot;X&quot;" sqref="H15 D15 F5:G10" xr:uid="{00000000-0002-0000-1100-000001000000}">
      <formula1>COUNTIF(Respuesta_SINO,TRIM(CELL("contents")))=1</formula1>
    </dataValidation>
  </dataValidations>
  <hyperlinks>
    <hyperlink ref="L3" location="Principal!A1" display="Volver al Indice" xr:uid="{00000000-0004-0000-11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1:W45"/>
  <sheetViews>
    <sheetView zoomScale="70" zoomScaleNormal="70" workbookViewId="0">
      <selection activeCell="N40" sqref="N40"/>
    </sheetView>
  </sheetViews>
  <sheetFormatPr baseColWidth="10" defaultColWidth="11.453125" defaultRowHeight="12.5"/>
  <cols>
    <col min="1" max="1" width="4.36328125" style="1" customWidth="1"/>
    <col min="2" max="2" width="19.90625" style="1" customWidth="1"/>
    <col min="3" max="3" width="6.90625" style="1" customWidth="1"/>
    <col min="4" max="4" width="6.36328125" style="1" customWidth="1"/>
    <col min="5" max="5" width="8.36328125" style="1" customWidth="1"/>
    <col min="6" max="6" width="5" style="1" customWidth="1"/>
    <col min="7" max="7" width="5.36328125" style="1" customWidth="1"/>
    <col min="8" max="8" width="6.453125" style="1" customWidth="1"/>
    <col min="9" max="9" width="5.08984375" style="1" customWidth="1"/>
    <col min="10" max="10" width="11.36328125" style="1" customWidth="1"/>
    <col min="11" max="11" width="10.36328125" style="1" customWidth="1"/>
    <col min="12" max="12" width="1.453125" style="1" customWidth="1"/>
    <col min="13" max="13" width="5.36328125" style="1" customWidth="1"/>
    <col min="14" max="14" width="44.90625" style="41" customWidth="1"/>
    <col min="15" max="18" width="4.54296875" style="1" customWidth="1"/>
    <col min="19" max="21" width="4.08984375" style="67" customWidth="1"/>
    <col min="22" max="22" width="3" style="67" customWidth="1"/>
    <col min="23" max="16384" width="11.453125" style="1"/>
  </cols>
  <sheetData>
    <row r="1" spans="1:22" ht="14.5">
      <c r="A1" s="217" t="s">
        <v>48</v>
      </c>
      <c r="B1" s="217"/>
      <c r="C1" s="217"/>
      <c r="D1" s="217"/>
      <c r="E1" s="217"/>
      <c r="F1" s="217"/>
      <c r="G1" s="217"/>
      <c r="H1" s="217"/>
      <c r="I1" s="217"/>
      <c r="J1" s="217"/>
      <c r="K1" s="217"/>
      <c r="L1" s="4"/>
      <c r="M1" s="4"/>
      <c r="N1" s="94" t="str">
        <f>'15'!A1</f>
        <v xml:space="preserve">PILAR III: EL DIRECTORIO Y LA ALTA GERENCIA </v>
      </c>
      <c r="U1" s="67">
        <v>4</v>
      </c>
    </row>
    <row r="2" spans="1:22"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4.5">
      <c r="A3" s="378" t="s">
        <v>678</v>
      </c>
      <c r="B3" s="378"/>
      <c r="C3" s="378"/>
      <c r="D3" s="378"/>
      <c r="E3" s="378"/>
      <c r="F3" s="378"/>
      <c r="G3" s="378"/>
      <c r="H3" s="378"/>
      <c r="I3" s="378"/>
      <c r="J3" s="378"/>
      <c r="K3" s="378"/>
      <c r="L3" s="4"/>
      <c r="M3"/>
      <c r="N3" s="93" t="s">
        <v>355</v>
      </c>
      <c r="U3" s="67">
        <f>SUM(V:V)</f>
        <v>4</v>
      </c>
    </row>
    <row r="4" spans="1:22" ht="14.5">
      <c r="A4" s="218"/>
      <c r="B4" s="218"/>
      <c r="C4" s="218"/>
      <c r="D4" s="218"/>
      <c r="E4" s="219"/>
      <c r="F4" s="99" t="s">
        <v>1</v>
      </c>
      <c r="G4" s="99" t="s">
        <v>2</v>
      </c>
      <c r="H4" s="296" t="s">
        <v>3</v>
      </c>
      <c r="I4" s="355"/>
      <c r="J4" s="355"/>
      <c r="K4" s="297"/>
      <c r="L4" s="4"/>
      <c r="M4" s="54" t="s">
        <v>388</v>
      </c>
    </row>
    <row r="5" spans="1:22" ht="45.75" customHeight="1">
      <c r="A5" s="201" t="s">
        <v>679</v>
      </c>
      <c r="B5" s="202"/>
      <c r="C5" s="202"/>
      <c r="D5" s="202"/>
      <c r="E5" s="203"/>
      <c r="F5" s="98" t="s">
        <v>15</v>
      </c>
      <c r="G5" s="98"/>
      <c r="H5" s="220"/>
      <c r="I5" s="237"/>
      <c r="J5" s="237"/>
      <c r="K5" s="221"/>
      <c r="L5" s="4"/>
      <c r="M5" s="55" t="str">
        <f>CONCATENATE("(",LEN(H5),")")</f>
        <v>(0)</v>
      </c>
      <c r="N5" s="53"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67">
        <v>72</v>
      </c>
      <c r="V5" s="68">
        <f>IF( AND(F5="",G5=""),0,IF(AND(G5&lt;&gt;"",H5=""),0,1))</f>
        <v>1</v>
      </c>
    </row>
    <row r="6" spans="1:22" ht="58.5" customHeight="1">
      <c r="A6" s="201" t="s">
        <v>680</v>
      </c>
      <c r="B6" s="202"/>
      <c r="C6" s="202"/>
      <c r="D6" s="202"/>
      <c r="E6" s="203"/>
      <c r="F6" s="98" t="s">
        <v>15</v>
      </c>
      <c r="G6" s="98"/>
      <c r="H6" s="220"/>
      <c r="I6" s="237"/>
      <c r="J6" s="237"/>
      <c r="K6" s="221"/>
      <c r="L6" s="4"/>
      <c r="M6" s="55" t="str">
        <f>CONCATENATE("(",LEN(H6),")")</f>
        <v>(0)</v>
      </c>
      <c r="N6" s="53"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67">
        <v>73</v>
      </c>
      <c r="V6" s="68">
        <f>IF( AND(F6="",G6=""),0,IF(AND(G6&lt;&gt;"",H6=""),0,1))</f>
        <v>1</v>
      </c>
    </row>
    <row r="7" spans="1:22" ht="39.65" customHeight="1">
      <c r="A7" s="201" t="s">
        <v>512</v>
      </c>
      <c r="B7" s="202"/>
      <c r="C7" s="202"/>
      <c r="D7" s="202"/>
      <c r="E7" s="203"/>
      <c r="F7" s="98" t="s">
        <v>15</v>
      </c>
      <c r="G7" s="98"/>
      <c r="H7" s="220"/>
      <c r="I7" s="237"/>
      <c r="J7" s="237"/>
      <c r="K7" s="221"/>
      <c r="L7" s="4"/>
      <c r="M7" s="55" t="str">
        <f>CONCATENATE("(",LEN(H7),")")</f>
        <v>(0)</v>
      </c>
      <c r="N7" s="53"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67">
        <v>516</v>
      </c>
      <c r="V7" s="68">
        <f>IF( AND(F7="",G7=""),0,IF(AND(G7&lt;&gt;"",H7=""),0,1))</f>
        <v>1</v>
      </c>
    </row>
    <row r="8" spans="1:22" ht="57.75" customHeight="1">
      <c r="A8" s="201" t="s">
        <v>681</v>
      </c>
      <c r="B8" s="202"/>
      <c r="C8" s="202"/>
      <c r="D8" s="202"/>
      <c r="E8" s="203"/>
      <c r="F8" s="98" t="s">
        <v>15</v>
      </c>
      <c r="G8" s="98"/>
      <c r="H8" s="220"/>
      <c r="I8" s="237"/>
      <c r="J8" s="237"/>
      <c r="K8" s="221"/>
      <c r="L8" s="4"/>
      <c r="M8" s="55" t="str">
        <f>CONCATENATE("(",LEN(H8),")")</f>
        <v>(0)</v>
      </c>
      <c r="N8" s="53" t="str">
        <f>IF(( AND(F8="x",G8="x") ),"(*) Marcar solo un valor: Si o No",IF(AND(G8="x",LEN(H8)=0),"(*) Completar la celda de explicación",
CONCATENATE("(Si/No) Marcar con 'X' solo uno de los campos. (Explicación) Longitud Máxima de ",Explicacion_LongMaximo," caracteres")))</f>
        <v>(Si/No) Marcar con 'X' solo uno de los campos. (Explicación) Longitud Máxima de 1000 caracteres</v>
      </c>
      <c r="S8" s="67">
        <v>74</v>
      </c>
      <c r="V8" s="68">
        <f>IF( AND(F8="",G8=""),0,IF(AND(G8&lt;&gt;"",H8=""),0,1))</f>
        <v>1</v>
      </c>
    </row>
    <row r="9" spans="1:22" ht="35" customHeight="1">
      <c r="A9" s="394" t="s">
        <v>513</v>
      </c>
      <c r="B9" s="394"/>
      <c r="C9" s="394"/>
      <c r="D9" s="394"/>
      <c r="E9" s="394"/>
      <c r="F9" s="394"/>
      <c r="G9" s="394"/>
      <c r="H9" s="394"/>
      <c r="I9" s="394"/>
      <c r="J9" s="394"/>
      <c r="K9" s="394"/>
      <c r="L9" s="4"/>
      <c r="M9"/>
      <c r="N9" s="53"/>
      <c r="V9" s="68"/>
    </row>
    <row r="10" spans="1:22" ht="14" customHeight="1">
      <c r="A10" s="116"/>
      <c r="B10" s="116"/>
      <c r="C10" s="116"/>
      <c r="D10" s="116"/>
      <c r="E10" s="116"/>
      <c r="F10" s="145" t="s">
        <v>1</v>
      </c>
      <c r="G10" s="145" t="s">
        <v>2</v>
      </c>
      <c r="L10" s="4"/>
      <c r="M10" s="55"/>
      <c r="N10" s="53"/>
      <c r="V10" s="68"/>
    </row>
    <row r="11" spans="1:22" ht="27" customHeight="1">
      <c r="B11" s="301" t="s">
        <v>514</v>
      </c>
      <c r="C11" s="302"/>
      <c r="D11" s="302"/>
      <c r="E11" s="303"/>
      <c r="F11" s="158" t="s">
        <v>15</v>
      </c>
      <c r="G11" s="158"/>
      <c r="L11" s="4"/>
      <c r="M11" s="55"/>
      <c r="N11" s="41" t="str">
        <f>IF(( AND(F11="x",G11="x") ),"(*) Marcar solo un valor: Si o No","")</f>
        <v/>
      </c>
      <c r="S11" s="67">
        <v>518</v>
      </c>
      <c r="V11" s="68"/>
    </row>
    <row r="12" spans="1:22" ht="27" customHeight="1">
      <c r="B12" s="301" t="s">
        <v>515</v>
      </c>
      <c r="C12" s="302"/>
      <c r="D12" s="302"/>
      <c r="E12" s="303"/>
      <c r="F12" s="158" t="s">
        <v>15</v>
      </c>
      <c r="G12" s="158"/>
      <c r="L12" s="4"/>
      <c r="M12" s="55"/>
      <c r="N12" s="41" t="str">
        <f>IF(( AND(F12="x",G12="x") ),"(*) Marcar solo un valor: Si o No","")</f>
        <v/>
      </c>
      <c r="S12" s="67">
        <v>519</v>
      </c>
      <c r="V12" s="68"/>
    </row>
    <row r="13" spans="1:22" ht="27" customHeight="1">
      <c r="B13" s="301" t="s">
        <v>516</v>
      </c>
      <c r="C13" s="302"/>
      <c r="D13" s="302"/>
      <c r="E13" s="303"/>
      <c r="F13" s="158" t="s">
        <v>15</v>
      </c>
      <c r="G13" s="158"/>
      <c r="L13" s="4"/>
      <c r="M13" s="55"/>
      <c r="N13" s="41" t="str">
        <f>IF(( AND(F13="x",G13="x") ),"(*) Marcar solo un valor: Si o No","")</f>
        <v/>
      </c>
      <c r="S13" s="67">
        <v>520</v>
      </c>
      <c r="V13" s="68"/>
    </row>
    <row r="14" spans="1:22" ht="14.4" customHeight="1">
      <c r="B14" s="301" t="s">
        <v>517</v>
      </c>
      <c r="C14" s="302"/>
      <c r="D14" s="302"/>
      <c r="E14" s="303"/>
      <c r="F14" s="158" t="s">
        <v>15</v>
      </c>
      <c r="G14" s="158"/>
      <c r="L14" s="4"/>
      <c r="M14" s="55"/>
      <c r="N14" s="41" t="str">
        <f>IF(( AND(F14="x",G14="x") ),"(*) Marcar solo un valor: Si o No","")</f>
        <v/>
      </c>
      <c r="S14" s="67">
        <v>521</v>
      </c>
      <c r="V14" s="68"/>
    </row>
    <row r="15" spans="1:22" ht="59.25" customHeight="1">
      <c r="A15" s="226" t="s">
        <v>682</v>
      </c>
      <c r="B15" s="310"/>
      <c r="C15" s="310"/>
      <c r="D15" s="310"/>
      <c r="E15" s="310"/>
      <c r="F15" s="310"/>
      <c r="G15" s="310"/>
      <c r="H15" s="226"/>
      <c r="I15" s="226"/>
      <c r="J15" s="226"/>
      <c r="K15" s="226"/>
      <c r="L15" s="4"/>
      <c r="M15"/>
    </row>
    <row r="16" spans="1:22" ht="14" customHeight="1">
      <c r="B16" s="31" t="s">
        <v>135</v>
      </c>
      <c r="C16" s="27"/>
      <c r="D16" s="98"/>
      <c r="E16" s="27"/>
      <c r="F16" s="31" t="s">
        <v>2</v>
      </c>
      <c r="H16" s="98"/>
      <c r="K16" s="4"/>
      <c r="L16" s="4"/>
      <c r="M16" s="4"/>
      <c r="N16" s="41" t="str">
        <f>IF(( AND($D$16="x",$H$16="x") ),"(*) Marcar solo un valor: Si o No","")</f>
        <v/>
      </c>
      <c r="S16" s="67">
        <v>195</v>
      </c>
    </row>
    <row r="17" spans="1:23" ht="51" customHeight="1">
      <c r="B17" s="226" t="s">
        <v>683</v>
      </c>
      <c r="C17" s="226"/>
      <c r="D17" s="226"/>
      <c r="E17" s="226"/>
      <c r="F17" s="226"/>
      <c r="G17" s="226"/>
      <c r="H17" s="226"/>
      <c r="I17" s="226"/>
      <c r="J17" s="226"/>
      <c r="K17" s="226"/>
      <c r="L17" s="4"/>
      <c r="M17"/>
    </row>
    <row r="18" spans="1:23" ht="14.5">
      <c r="B18" s="31" t="s">
        <v>135</v>
      </c>
      <c r="C18" s="27"/>
      <c r="D18" s="98"/>
      <c r="E18" s="27"/>
      <c r="F18" s="31" t="s">
        <v>2</v>
      </c>
      <c r="H18" s="98"/>
      <c r="I18" s="27"/>
      <c r="J18" s="27"/>
      <c r="K18" s="4"/>
      <c r="L18" s="4"/>
      <c r="M18" s="4"/>
      <c r="N18" s="41" t="str">
        <f>IF(( AND($D$18="x",$H$18="x") ),"(*) Marcar solo un valor: Si o No","")</f>
        <v/>
      </c>
      <c r="S18" s="67">
        <v>346</v>
      </c>
    </row>
    <row r="19" spans="1:23" ht="37.5" customHeight="1">
      <c r="B19" s="376" t="s">
        <v>187</v>
      </c>
      <c r="C19" s="376"/>
      <c r="D19" s="376"/>
      <c r="E19" s="376"/>
      <c r="F19" s="376"/>
      <c r="G19" s="376"/>
      <c r="H19" s="376"/>
      <c r="I19" s="376"/>
      <c r="J19" s="376"/>
      <c r="K19" s="376"/>
      <c r="L19" s="4"/>
      <c r="M19" s="4"/>
      <c r="R19"/>
    </row>
    <row r="20" spans="1:23" ht="45.75" customHeight="1">
      <c r="A20" s="226" t="s">
        <v>684</v>
      </c>
      <c r="B20" s="226"/>
      <c r="C20" s="226"/>
      <c r="D20" s="226"/>
      <c r="E20" s="226"/>
      <c r="F20" s="226"/>
      <c r="G20" s="226"/>
      <c r="H20" s="226"/>
      <c r="I20" s="226"/>
      <c r="J20" s="226"/>
      <c r="K20" s="226"/>
      <c r="L20" s="4"/>
      <c r="M20"/>
    </row>
    <row r="21" spans="1:23" ht="14.5">
      <c r="A21" s="27"/>
      <c r="B21" s="31" t="s">
        <v>135</v>
      </c>
      <c r="C21" s="27"/>
      <c r="D21" s="98"/>
      <c r="E21" s="27"/>
      <c r="F21" s="31" t="s">
        <v>2</v>
      </c>
      <c r="H21" s="98" t="s">
        <v>15</v>
      </c>
      <c r="K21" s="4"/>
      <c r="L21" s="4"/>
      <c r="M21" s="4"/>
      <c r="N21" s="41" t="str">
        <f>IF(( AND($D$21="x",$H$21="x") ),"(*) Marcar solo un valor: Si o No","")</f>
        <v/>
      </c>
      <c r="S21" s="67">
        <v>196</v>
      </c>
    </row>
    <row r="22" spans="1:23" ht="46.25" customHeight="1">
      <c r="A22" s="226" t="s">
        <v>518</v>
      </c>
      <c r="B22" s="226"/>
      <c r="C22" s="226"/>
      <c r="D22" s="226"/>
      <c r="E22" s="226"/>
      <c r="F22" s="226"/>
      <c r="G22" s="226"/>
      <c r="H22" s="226"/>
      <c r="I22" s="226"/>
      <c r="J22" s="226"/>
      <c r="K22" s="226"/>
      <c r="L22" s="4"/>
      <c r="M22"/>
    </row>
    <row r="23" spans="1:23" ht="14.5">
      <c r="A23" s="122"/>
      <c r="B23" s="146" t="s">
        <v>135</v>
      </c>
      <c r="C23" s="122"/>
      <c r="D23" s="158" t="s">
        <v>15</v>
      </c>
      <c r="E23" s="122"/>
      <c r="F23" s="146" t="s">
        <v>2</v>
      </c>
      <c r="G23" s="117"/>
      <c r="H23" s="158"/>
      <c r="I23" s="117"/>
      <c r="J23" s="117"/>
      <c r="K23" s="123"/>
      <c r="L23" s="4"/>
      <c r="M23" s="4"/>
      <c r="N23" s="41" t="str">
        <f>IF(( AND($D$23="x",$H$23="x") ),"(*) Marcar solo un valor: Si o No","")</f>
        <v/>
      </c>
      <c r="S23" s="67">
        <v>525</v>
      </c>
    </row>
    <row r="24" spans="1:23" ht="42.75" customHeight="1">
      <c r="A24" s="226" t="s">
        <v>685</v>
      </c>
      <c r="B24" s="226"/>
      <c r="C24" s="226"/>
      <c r="D24" s="226"/>
      <c r="E24" s="226"/>
      <c r="F24" s="226"/>
      <c r="G24" s="226"/>
      <c r="H24" s="226"/>
      <c r="I24" s="226"/>
      <c r="J24" s="226"/>
      <c r="K24" s="226"/>
      <c r="L24" s="4"/>
      <c r="M24"/>
    </row>
    <row r="25" spans="1:23" ht="9.75" customHeight="1">
      <c r="A25" s="312"/>
      <c r="B25" s="312"/>
      <c r="C25" s="312"/>
      <c r="D25" s="312"/>
      <c r="E25" s="312"/>
      <c r="F25" s="312"/>
      <c r="G25" s="312"/>
      <c r="H25" s="312"/>
      <c r="I25" s="312"/>
      <c r="J25" s="312"/>
      <c r="K25" s="312"/>
      <c r="L25" s="4"/>
      <c r="M25" s="4"/>
    </row>
    <row r="26" spans="1:23" ht="25">
      <c r="A26" s="223" t="s">
        <v>188</v>
      </c>
      <c r="B26" s="223"/>
      <c r="C26" s="223"/>
      <c r="D26" s="395" t="s">
        <v>358</v>
      </c>
      <c r="E26" s="396"/>
      <c r="F26" s="223" t="s">
        <v>189</v>
      </c>
      <c r="G26" s="223"/>
      <c r="H26" s="223"/>
      <c r="I26" s="223"/>
      <c r="J26" s="34" t="s">
        <v>357</v>
      </c>
      <c r="L26" s="29"/>
      <c r="M26" s="29"/>
    </row>
    <row r="27" spans="1:23" ht="24" customHeight="1">
      <c r="A27" s="288" t="s">
        <v>176</v>
      </c>
      <c r="B27" s="289"/>
      <c r="C27" s="290"/>
      <c r="D27" s="397">
        <v>1.92E-3</v>
      </c>
      <c r="E27" s="398"/>
      <c r="F27" s="308" t="s">
        <v>190</v>
      </c>
      <c r="G27" s="308"/>
      <c r="H27" s="308"/>
      <c r="I27" s="308"/>
      <c r="J27" s="75">
        <v>0</v>
      </c>
      <c r="L27" s="30"/>
      <c r="M27" s="30"/>
      <c r="S27" s="67">
        <v>526</v>
      </c>
      <c r="T27" s="67">
        <v>527</v>
      </c>
    </row>
    <row r="28" spans="1:23">
      <c r="A28" s="288" t="s">
        <v>177</v>
      </c>
      <c r="B28" s="289"/>
      <c r="C28" s="290"/>
      <c r="D28" s="397">
        <v>0</v>
      </c>
      <c r="E28" s="398"/>
      <c r="F28" s="308" t="s">
        <v>191</v>
      </c>
      <c r="G28" s="308"/>
      <c r="H28" s="308"/>
      <c r="I28" s="308"/>
      <c r="J28" s="75">
        <v>0</v>
      </c>
      <c r="S28" s="67">
        <v>528</v>
      </c>
      <c r="T28" s="67">
        <v>529</v>
      </c>
    </row>
    <row r="29" spans="1:23">
      <c r="A29" s="392"/>
      <c r="B29" s="392"/>
      <c r="C29" s="392"/>
      <c r="D29" s="392"/>
      <c r="E29" s="393"/>
      <c r="F29" s="308" t="s">
        <v>192</v>
      </c>
      <c r="G29" s="308"/>
      <c r="H29" s="308"/>
      <c r="I29" s="308"/>
      <c r="J29" s="75">
        <v>0</v>
      </c>
      <c r="S29" s="67">
        <v>530</v>
      </c>
      <c r="W29" s="127"/>
    </row>
    <row r="30" spans="1:23" ht="24" customHeight="1">
      <c r="A30" s="291"/>
      <c r="B30" s="291"/>
      <c r="C30" s="291"/>
      <c r="D30" s="291"/>
      <c r="E30" s="391"/>
      <c r="F30" s="308" t="s">
        <v>193</v>
      </c>
      <c r="G30" s="308"/>
      <c r="H30" s="308"/>
      <c r="I30" s="308"/>
      <c r="J30" s="220">
        <v>0</v>
      </c>
      <c r="K30" s="221"/>
      <c r="S30" s="67">
        <v>531</v>
      </c>
      <c r="W30" s="127"/>
    </row>
    <row r="31" spans="1:23" ht="33" customHeight="1">
      <c r="A31" s="226" t="s">
        <v>519</v>
      </c>
      <c r="B31" s="226"/>
      <c r="C31" s="226"/>
      <c r="D31" s="226"/>
      <c r="E31" s="226"/>
      <c r="F31" s="226"/>
      <c r="G31" s="226"/>
      <c r="H31" s="226"/>
      <c r="I31" s="226"/>
      <c r="J31" s="226"/>
      <c r="K31" s="226"/>
      <c r="M31"/>
    </row>
    <row r="32" spans="1:23" ht="13">
      <c r="A32" s="117"/>
      <c r="B32" s="388" t="s">
        <v>521</v>
      </c>
      <c r="C32" s="301" t="s">
        <v>520</v>
      </c>
      <c r="D32" s="302"/>
      <c r="E32" s="303"/>
      <c r="F32" s="321" t="s">
        <v>15</v>
      </c>
      <c r="G32" s="322"/>
      <c r="H32" s="117"/>
      <c r="I32" s="117"/>
      <c r="J32" s="117"/>
      <c r="K32" s="117"/>
      <c r="N32" s="41" t="str">
        <f>IF(SUM(IF(F32="x",1,0),IF(F33="x",1,0),IF(F34="x",1,0)) &gt; 1,"(*) Marcar solo un valor","")</f>
        <v/>
      </c>
      <c r="S32" s="67">
        <v>532</v>
      </c>
    </row>
    <row r="33" spans="1:19" ht="13">
      <c r="A33" s="117"/>
      <c r="B33" s="389"/>
      <c r="C33" s="301" t="s">
        <v>270</v>
      </c>
      <c r="D33" s="302"/>
      <c r="E33" s="303"/>
      <c r="F33" s="321"/>
      <c r="G33" s="322"/>
      <c r="H33" s="117"/>
      <c r="I33" s="117"/>
      <c r="J33" s="117"/>
      <c r="K33" s="117"/>
      <c r="S33" s="67">
        <v>533</v>
      </c>
    </row>
    <row r="34" spans="1:19" ht="13">
      <c r="A34" s="117"/>
      <c r="B34" s="390"/>
      <c r="C34" s="301" t="s">
        <v>522</v>
      </c>
      <c r="D34" s="302"/>
      <c r="E34" s="303"/>
      <c r="F34" s="321"/>
      <c r="G34" s="322"/>
      <c r="H34" s="117"/>
      <c r="I34" s="117"/>
      <c r="J34" s="117"/>
      <c r="K34" s="117"/>
      <c r="S34" s="67">
        <v>534</v>
      </c>
    </row>
    <row r="35" spans="1:19" ht="81" customHeight="1">
      <c r="A35" s="354" t="s">
        <v>806</v>
      </c>
      <c r="B35" s="354"/>
      <c r="C35" s="354"/>
      <c r="D35" s="354"/>
      <c r="E35" s="354"/>
      <c r="F35" s="354"/>
      <c r="G35" s="354"/>
      <c r="H35" s="354"/>
      <c r="I35" s="354"/>
      <c r="J35" s="354"/>
      <c r="K35" s="354"/>
      <c r="M35"/>
    </row>
    <row r="36" spans="1:19" ht="19.75" customHeight="1">
      <c r="A36" s="169"/>
      <c r="B36" s="169"/>
      <c r="C36" s="169"/>
      <c r="D36" s="169"/>
      <c r="E36" s="169"/>
      <c r="F36" s="169"/>
      <c r="G36" s="169"/>
      <c r="H36" s="223" t="s">
        <v>807</v>
      </c>
      <c r="I36" s="223"/>
      <c r="J36" s="223"/>
      <c r="K36" s="223"/>
      <c r="M36" s="4"/>
    </row>
    <row r="37" spans="1:19" ht="23.4" customHeight="1">
      <c r="B37" s="388" t="s">
        <v>523</v>
      </c>
      <c r="C37" s="387" t="s">
        <v>525</v>
      </c>
      <c r="D37" s="387"/>
      <c r="E37" s="387"/>
      <c r="F37" s="321" t="s">
        <v>15</v>
      </c>
      <c r="G37" s="322"/>
      <c r="H37" s="220"/>
      <c r="I37" s="237"/>
      <c r="J37" s="237"/>
      <c r="K37" s="221"/>
      <c r="S37" s="67">
        <v>535</v>
      </c>
    </row>
    <row r="38" spans="1:19" ht="23.4" customHeight="1">
      <c r="B38" s="389"/>
      <c r="C38" s="387" t="s">
        <v>526</v>
      </c>
      <c r="D38" s="387"/>
      <c r="E38" s="387"/>
      <c r="F38" s="321"/>
      <c r="G38" s="322"/>
      <c r="H38" s="220"/>
      <c r="I38" s="237"/>
      <c r="J38" s="237"/>
      <c r="K38" s="221"/>
      <c r="S38" s="67">
        <v>536</v>
      </c>
    </row>
    <row r="39" spans="1:19" ht="23.4" customHeight="1">
      <c r="B39" s="389"/>
      <c r="C39" s="387" t="s">
        <v>527</v>
      </c>
      <c r="D39" s="387"/>
      <c r="E39" s="387"/>
      <c r="F39" s="321" t="s">
        <v>15</v>
      </c>
      <c r="G39" s="322"/>
      <c r="H39" s="220"/>
      <c r="I39" s="237"/>
      <c r="J39" s="237"/>
      <c r="K39" s="221"/>
      <c r="S39" s="67">
        <v>537</v>
      </c>
    </row>
    <row r="40" spans="1:19" ht="23.4" customHeight="1">
      <c r="B40" s="389"/>
      <c r="C40" s="387" t="s">
        <v>528</v>
      </c>
      <c r="D40" s="387"/>
      <c r="E40" s="387"/>
      <c r="F40" s="321"/>
      <c r="G40" s="322"/>
      <c r="H40" s="220"/>
      <c r="I40" s="237"/>
      <c r="J40" s="237"/>
      <c r="K40" s="221"/>
      <c r="S40" s="67">
        <v>538</v>
      </c>
    </row>
    <row r="41" spans="1:19" ht="60.65" customHeight="1">
      <c r="B41" s="390"/>
      <c r="C41" s="387" t="s">
        <v>529</v>
      </c>
      <c r="D41" s="387"/>
      <c r="E41" s="387"/>
      <c r="F41" s="220"/>
      <c r="G41" s="221"/>
      <c r="H41" s="220"/>
      <c r="I41" s="237"/>
      <c r="J41" s="237"/>
      <c r="K41" s="221"/>
      <c r="S41" s="67">
        <v>539</v>
      </c>
    </row>
    <row r="42" spans="1:19" ht="16.25" customHeight="1"/>
    <row r="43" spans="1:19" ht="27" customHeight="1">
      <c r="B43" s="384" t="s">
        <v>524</v>
      </c>
      <c r="C43" s="347" t="s">
        <v>530</v>
      </c>
      <c r="D43" s="347"/>
      <c r="E43" s="347"/>
      <c r="F43" s="321"/>
      <c r="G43" s="322"/>
      <c r="H43" s="220"/>
      <c r="I43" s="237"/>
      <c r="J43" s="237"/>
      <c r="K43" s="221"/>
      <c r="S43" s="67">
        <v>540</v>
      </c>
    </row>
    <row r="44" spans="1:19" ht="27" customHeight="1">
      <c r="B44" s="385"/>
      <c r="C44" s="347" t="s">
        <v>531</v>
      </c>
      <c r="D44" s="347"/>
      <c r="E44" s="347"/>
      <c r="F44" s="321"/>
      <c r="G44" s="322"/>
      <c r="H44" s="220"/>
      <c r="I44" s="237"/>
      <c r="J44" s="237"/>
      <c r="K44" s="221"/>
      <c r="S44" s="67">
        <v>541</v>
      </c>
    </row>
    <row r="45" spans="1:19" ht="60.65" customHeight="1">
      <c r="B45" s="386"/>
      <c r="C45" s="347" t="s">
        <v>529</v>
      </c>
      <c r="D45" s="347"/>
      <c r="E45" s="347"/>
      <c r="F45" s="220"/>
      <c r="G45" s="221"/>
      <c r="H45" s="220"/>
      <c r="I45" s="237"/>
      <c r="J45" s="237"/>
      <c r="K45" s="221"/>
      <c r="S45" s="67">
        <v>542</v>
      </c>
    </row>
  </sheetData>
  <sheetProtection password="C71F" sheet="1" objects="1" scenarios="1" formatRows="0"/>
  <mergeCells count="74">
    <mergeCell ref="H45:K45"/>
    <mergeCell ref="H36:K36"/>
    <mergeCell ref="H39:K39"/>
    <mergeCell ref="H40:K40"/>
    <mergeCell ref="H41:K41"/>
    <mergeCell ref="H43:K43"/>
    <mergeCell ref="H44:K44"/>
    <mergeCell ref="F30:I30"/>
    <mergeCell ref="J30:K30"/>
    <mergeCell ref="F26:I26"/>
    <mergeCell ref="F27:I27"/>
    <mergeCell ref="F28:I28"/>
    <mergeCell ref="F29:I29"/>
    <mergeCell ref="A28:C28"/>
    <mergeCell ref="D26:E26"/>
    <mergeCell ref="D27:E27"/>
    <mergeCell ref="D28:E28"/>
    <mergeCell ref="A26:C26"/>
    <mergeCell ref="A6:E6"/>
    <mergeCell ref="A8:E8"/>
    <mergeCell ref="B17:K17"/>
    <mergeCell ref="B19:K19"/>
    <mergeCell ref="A27:C27"/>
    <mergeCell ref="A22:K22"/>
    <mergeCell ref="H7:K7"/>
    <mergeCell ref="A9:K9"/>
    <mergeCell ref="B13:E13"/>
    <mergeCell ref="B14:E14"/>
    <mergeCell ref="A7:E7"/>
    <mergeCell ref="A30:E30"/>
    <mergeCell ref="A1:K1"/>
    <mergeCell ref="A3:K3"/>
    <mergeCell ref="A4:E4"/>
    <mergeCell ref="A25:K25"/>
    <mergeCell ref="A29:E29"/>
    <mergeCell ref="A15:K15"/>
    <mergeCell ref="A20:K20"/>
    <mergeCell ref="A24:K24"/>
    <mergeCell ref="H4:K4"/>
    <mergeCell ref="H5:K5"/>
    <mergeCell ref="H6:K6"/>
    <mergeCell ref="H8:K8"/>
    <mergeCell ref="A5:E5"/>
    <mergeCell ref="B11:E11"/>
    <mergeCell ref="B12:E12"/>
    <mergeCell ref="A31:K31"/>
    <mergeCell ref="C32:E32"/>
    <mergeCell ref="F32:G32"/>
    <mergeCell ref="C33:E33"/>
    <mergeCell ref="F33:G33"/>
    <mergeCell ref="B32:B34"/>
    <mergeCell ref="C34:E34"/>
    <mergeCell ref="F34:G34"/>
    <mergeCell ref="A35:K35"/>
    <mergeCell ref="C37:E37"/>
    <mergeCell ref="F37:G37"/>
    <mergeCell ref="C38:E38"/>
    <mergeCell ref="F38:G38"/>
    <mergeCell ref="B37:B41"/>
    <mergeCell ref="C40:E40"/>
    <mergeCell ref="F40:G40"/>
    <mergeCell ref="C41:E41"/>
    <mergeCell ref="F41:G41"/>
    <mergeCell ref="C39:E39"/>
    <mergeCell ref="F39:G39"/>
    <mergeCell ref="H37:K37"/>
    <mergeCell ref="H38:K38"/>
    <mergeCell ref="B43:B45"/>
    <mergeCell ref="C43:E43"/>
    <mergeCell ref="F43:G43"/>
    <mergeCell ref="C44:E44"/>
    <mergeCell ref="F44:G44"/>
    <mergeCell ref="C45:E45"/>
    <mergeCell ref="F45:G45"/>
  </mergeCells>
  <dataValidations count="4">
    <dataValidation type="textLength" allowBlank="1" showErrorMessage="1" error="Cantidad de caracteres NO valido." sqref="H5:K8" xr:uid="{00000000-0002-0000-1200-000000000000}">
      <formula1>Explicacion_LongMinimo</formula1>
      <formula2>Explicacion_LongMaximo</formula2>
    </dataValidation>
    <dataValidation type="custom" allowBlank="1" showDropDown="1" showInputMessage="1" showErrorMessage="1" error="Valor NO Válido." prompt="Ingrese &quot;X&quot;" sqref="D21 D16 H16 H18 D18 F11:G14 F5:G8 H21 D23 H23" xr:uid="{00000000-0002-0000-1200-000001000000}">
      <formula1>COUNTIF(Respuesta_SINO,TRIM(CELL("contents")))=1</formula1>
    </dataValidation>
    <dataValidation type="decimal" allowBlank="1" showInputMessage="1" showErrorMessage="1" error="Valor NO Válido" prompt="Ingrese Número" sqref="D27:E28 J27:J29" xr:uid="{00000000-0002-0000-1200-000002000000}">
      <formula1>Decimal2_Minimo</formula1>
      <formula2>Decimal2_Maximo</formula2>
    </dataValidation>
    <dataValidation type="custom" allowBlank="1" showDropDown="1" showInputMessage="1" showErrorMessage="1" error="Valor NO Valido." prompt="Ingrese &quot;X&quot;" sqref="F32:G34 F37:G40 F43:G44" xr:uid="{00000000-0002-0000-1200-000003000000}">
      <formula1>COUNTIF(Respuesta_SINO,TRIM(CELL("contents")))=1</formula1>
    </dataValidation>
  </dataValidations>
  <hyperlinks>
    <hyperlink ref="N3" location="Principal!A1" display="Volver al Indice" xr:uid="{00000000-0004-0000-1200-000000000000}"/>
  </hyperlinks>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5"/>
  <dimension ref="A1:O40"/>
  <sheetViews>
    <sheetView workbookViewId="0">
      <selection activeCell="P1" sqref="P1"/>
    </sheetView>
  </sheetViews>
  <sheetFormatPr baseColWidth="10" defaultRowHeight="14.5"/>
  <sheetData>
    <row r="1" spans="1:15">
      <c r="A1" s="4"/>
      <c r="B1" s="4"/>
      <c r="C1" s="4"/>
      <c r="D1" s="4"/>
      <c r="E1" s="4"/>
      <c r="F1" s="4"/>
      <c r="G1" s="4"/>
      <c r="H1" s="4"/>
      <c r="I1" s="4"/>
      <c r="J1" s="4"/>
      <c r="K1" s="4"/>
      <c r="L1" s="4"/>
      <c r="M1" s="4"/>
      <c r="N1" s="4"/>
      <c r="O1" s="4"/>
    </row>
    <row r="2" spans="1:15">
      <c r="A2" s="4"/>
      <c r="B2" s="4"/>
      <c r="C2" s="4"/>
      <c r="D2" s="4"/>
      <c r="E2" s="4"/>
      <c r="F2" s="4"/>
      <c r="G2" s="4"/>
      <c r="H2" s="4"/>
      <c r="I2" s="4"/>
      <c r="J2" s="4"/>
      <c r="K2" s="4"/>
      <c r="L2" s="4"/>
      <c r="M2" s="4"/>
      <c r="N2" s="4"/>
      <c r="O2" s="4"/>
    </row>
    <row r="3" spans="1:15">
      <c r="A3" s="4"/>
      <c r="B3" s="4"/>
      <c r="C3" s="4"/>
      <c r="D3" s="4"/>
      <c r="E3" s="4"/>
      <c r="F3" s="4"/>
      <c r="G3" s="4"/>
      <c r="H3" s="4"/>
      <c r="I3" s="4"/>
      <c r="J3" s="4"/>
      <c r="K3" s="4"/>
      <c r="L3" s="4"/>
      <c r="M3" s="4"/>
      <c r="N3" s="4"/>
      <c r="O3" s="4"/>
    </row>
    <row r="4" spans="1:15">
      <c r="A4" s="103" t="s">
        <v>436</v>
      </c>
      <c r="B4" s="4"/>
      <c r="C4" s="4"/>
      <c r="D4" s="4"/>
      <c r="E4" s="4"/>
      <c r="F4" s="4"/>
      <c r="G4" s="4"/>
      <c r="H4" s="4"/>
      <c r="I4" s="4"/>
      <c r="J4" s="4"/>
      <c r="K4" s="4"/>
      <c r="L4" s="4"/>
      <c r="M4" s="4"/>
      <c r="N4" s="4"/>
      <c r="O4" s="4"/>
    </row>
    <row r="5" spans="1:15">
      <c r="A5" s="4"/>
      <c r="B5" s="4"/>
      <c r="C5" s="4"/>
      <c r="D5" s="4"/>
      <c r="E5" s="4"/>
      <c r="F5" s="4"/>
      <c r="G5" s="4"/>
      <c r="H5" s="4"/>
      <c r="I5" s="4"/>
      <c r="J5" s="4"/>
      <c r="K5" s="4"/>
      <c r="L5" s="4"/>
      <c r="M5" s="4"/>
      <c r="N5" s="4"/>
      <c r="O5" s="4"/>
    </row>
    <row r="6" spans="1:15">
      <c r="A6" s="4"/>
      <c r="B6" s="4"/>
      <c r="C6" s="4"/>
      <c r="D6" s="4"/>
      <c r="E6" s="4"/>
      <c r="F6" s="4"/>
      <c r="G6" s="4"/>
      <c r="H6" s="4"/>
      <c r="I6" s="4"/>
      <c r="J6" s="4"/>
      <c r="K6" s="4"/>
      <c r="L6" s="4"/>
      <c r="M6" s="4"/>
      <c r="N6" s="4"/>
      <c r="O6" s="4"/>
    </row>
    <row r="7" spans="1:15">
      <c r="A7" s="4"/>
      <c r="B7" s="4"/>
      <c r="C7" s="4"/>
      <c r="D7" s="4"/>
      <c r="E7" s="4"/>
      <c r="F7" s="4"/>
      <c r="G7" s="4"/>
      <c r="H7" s="4"/>
      <c r="I7" s="4"/>
      <c r="J7" s="4"/>
      <c r="K7" s="4"/>
      <c r="L7" s="4"/>
      <c r="M7" s="4"/>
      <c r="N7" s="4"/>
      <c r="O7" s="4"/>
    </row>
    <row r="8" spans="1:15">
      <c r="A8" s="4"/>
      <c r="B8" s="4"/>
      <c r="C8" s="4"/>
      <c r="D8" s="4"/>
      <c r="E8" s="4"/>
      <c r="F8" s="4"/>
      <c r="G8" s="4"/>
      <c r="H8" s="4"/>
      <c r="I8" s="4"/>
      <c r="J8" s="4"/>
      <c r="K8" s="4"/>
      <c r="L8" s="4"/>
      <c r="M8" s="4"/>
      <c r="N8" s="4"/>
      <c r="O8" s="4"/>
    </row>
    <row r="9" spans="1:15">
      <c r="A9" s="4"/>
      <c r="B9" s="4"/>
      <c r="C9" s="4"/>
      <c r="D9" s="4"/>
      <c r="E9" s="4"/>
      <c r="F9" s="4"/>
      <c r="G9" s="4"/>
      <c r="H9" s="4"/>
      <c r="I9" s="4"/>
      <c r="J9" s="4"/>
      <c r="K9" s="4"/>
      <c r="L9" s="4"/>
      <c r="M9" s="4"/>
      <c r="N9" s="4"/>
      <c r="O9" s="4"/>
    </row>
    <row r="10" spans="1:15">
      <c r="A10" s="4"/>
      <c r="B10" s="4"/>
      <c r="C10" s="4"/>
      <c r="D10" s="4"/>
      <c r="E10" s="4"/>
      <c r="F10" s="4"/>
      <c r="G10" s="4"/>
      <c r="H10" s="4"/>
      <c r="I10" s="4"/>
      <c r="J10" s="4"/>
      <c r="K10" s="4"/>
      <c r="L10" s="4"/>
      <c r="M10" s="4"/>
      <c r="N10" s="4"/>
      <c r="O10" s="4"/>
    </row>
    <row r="11" spans="1:15">
      <c r="A11" s="4"/>
      <c r="B11" s="4"/>
      <c r="C11" s="4"/>
      <c r="D11" s="4"/>
      <c r="E11" s="4"/>
      <c r="F11" s="4"/>
      <c r="G11" s="4"/>
      <c r="H11" s="4"/>
      <c r="I11" s="4"/>
      <c r="J11" s="4"/>
      <c r="K11" s="4"/>
      <c r="L11" s="4"/>
      <c r="M11" s="4"/>
      <c r="N11" s="4"/>
      <c r="O11" s="4"/>
    </row>
    <row r="12" spans="1:15">
      <c r="A12" s="4"/>
      <c r="B12" s="4"/>
      <c r="C12" s="4"/>
      <c r="D12" s="4"/>
      <c r="E12" s="4"/>
      <c r="F12" s="4"/>
      <c r="G12" s="4"/>
      <c r="H12" s="4"/>
      <c r="I12" s="4"/>
      <c r="J12" s="4"/>
      <c r="K12" s="4"/>
      <c r="L12" s="4"/>
      <c r="M12" s="4"/>
      <c r="N12" s="4"/>
      <c r="O12" s="4"/>
    </row>
    <row r="13" spans="1:15">
      <c r="A13" s="4"/>
      <c r="B13" s="4"/>
      <c r="C13" s="4"/>
      <c r="D13" s="4"/>
      <c r="E13" s="4"/>
      <c r="F13" s="4"/>
      <c r="G13" s="4"/>
      <c r="H13" s="4"/>
      <c r="I13" s="4"/>
      <c r="J13" s="4"/>
      <c r="K13" s="4"/>
      <c r="L13" s="4"/>
      <c r="M13" s="4"/>
      <c r="N13" s="4"/>
      <c r="O13" s="4"/>
    </row>
    <row r="14" spans="1:15">
      <c r="A14" s="4"/>
      <c r="B14" s="4"/>
      <c r="C14" s="4"/>
      <c r="D14" s="4"/>
      <c r="E14" s="4"/>
      <c r="F14" s="4"/>
      <c r="G14" s="4"/>
      <c r="H14" s="4"/>
      <c r="I14" s="4"/>
      <c r="J14" s="4"/>
      <c r="K14" s="4"/>
      <c r="L14" s="4"/>
      <c r="M14" s="4"/>
      <c r="N14" s="4"/>
      <c r="O14" s="4"/>
    </row>
    <row r="15" spans="1:15">
      <c r="A15" s="4"/>
      <c r="B15" s="4"/>
      <c r="C15" s="4"/>
      <c r="D15" s="4"/>
      <c r="E15" s="4"/>
      <c r="F15" s="4"/>
      <c r="G15" s="4"/>
      <c r="H15" s="4"/>
      <c r="I15" s="4"/>
      <c r="J15" s="4"/>
      <c r="K15" s="4"/>
      <c r="L15" s="4"/>
      <c r="M15" s="4"/>
      <c r="N15" s="4"/>
      <c r="O15" s="4"/>
    </row>
    <row r="16" spans="1:15">
      <c r="A16" s="4"/>
      <c r="B16" s="4"/>
      <c r="C16" s="4"/>
      <c r="D16" s="4"/>
      <c r="E16" s="4"/>
      <c r="F16" s="4"/>
      <c r="G16" s="4"/>
      <c r="H16" s="4"/>
      <c r="I16" s="4"/>
      <c r="J16" s="4"/>
      <c r="K16" s="4"/>
      <c r="L16" s="4"/>
      <c r="M16" s="4"/>
      <c r="N16" s="4"/>
      <c r="O16" s="4"/>
    </row>
    <row r="17" spans="1:15">
      <c r="A17" s="4"/>
      <c r="B17" s="4"/>
      <c r="C17" s="4"/>
      <c r="D17" s="4"/>
      <c r="E17" s="4"/>
      <c r="F17" s="4"/>
      <c r="G17" s="4"/>
      <c r="H17" s="4"/>
      <c r="I17" s="4"/>
      <c r="J17" s="4"/>
      <c r="K17" s="4"/>
      <c r="L17" s="4"/>
      <c r="M17" s="4"/>
      <c r="N17" s="4"/>
      <c r="O17" s="4"/>
    </row>
    <row r="18" spans="1:15">
      <c r="A18" s="4"/>
      <c r="B18" s="4"/>
      <c r="C18" s="4"/>
      <c r="D18" s="4"/>
      <c r="E18" s="4"/>
      <c r="F18" s="4"/>
      <c r="G18" s="4"/>
      <c r="H18" s="4"/>
      <c r="I18" s="4"/>
      <c r="J18" s="4"/>
      <c r="K18" s="4"/>
      <c r="L18" s="4"/>
      <c r="M18" s="4"/>
      <c r="N18" s="4"/>
      <c r="O18" s="4"/>
    </row>
    <row r="19" spans="1:15">
      <c r="A19" s="4"/>
      <c r="B19" s="4"/>
      <c r="C19" s="4"/>
      <c r="D19" s="4"/>
      <c r="E19" s="4"/>
      <c r="F19" s="4"/>
      <c r="G19" s="4"/>
      <c r="H19" s="4"/>
      <c r="I19" s="4"/>
      <c r="J19" s="4"/>
      <c r="K19" s="4"/>
      <c r="L19" s="4"/>
      <c r="M19" s="4"/>
      <c r="N19" s="4"/>
      <c r="O19" s="4"/>
    </row>
    <row r="20" spans="1:15">
      <c r="A20" s="4"/>
      <c r="B20" s="4"/>
      <c r="C20" s="4"/>
      <c r="D20" s="4"/>
      <c r="E20" s="4"/>
      <c r="F20" s="4"/>
      <c r="G20" s="4"/>
      <c r="H20" s="4"/>
      <c r="I20" s="4"/>
      <c r="J20" s="4"/>
      <c r="K20" s="4"/>
      <c r="L20" s="4"/>
      <c r="M20" s="4"/>
      <c r="N20" s="4"/>
      <c r="O20" s="4"/>
    </row>
    <row r="21" spans="1:15">
      <c r="A21" s="4"/>
      <c r="B21" s="4"/>
      <c r="C21" s="4"/>
      <c r="D21" s="4"/>
      <c r="E21" s="4"/>
      <c r="F21" s="4"/>
      <c r="G21" s="4"/>
      <c r="H21" s="4"/>
      <c r="I21" s="4"/>
      <c r="J21" s="4"/>
      <c r="K21" s="4"/>
      <c r="L21" s="4"/>
      <c r="M21" s="4"/>
      <c r="N21" s="4"/>
      <c r="O21" s="4"/>
    </row>
    <row r="22" spans="1:15">
      <c r="A22" s="4"/>
      <c r="B22" s="4"/>
      <c r="C22" s="4"/>
      <c r="D22" s="4"/>
      <c r="E22" s="4"/>
      <c r="F22" s="4"/>
      <c r="G22" s="4"/>
      <c r="H22" s="4"/>
      <c r="I22" s="4"/>
      <c r="J22" s="4"/>
      <c r="K22" s="4"/>
      <c r="L22" s="4"/>
      <c r="M22" s="4"/>
      <c r="N22" s="4"/>
      <c r="O22" s="4"/>
    </row>
    <row r="23" spans="1:15">
      <c r="A23" s="4"/>
      <c r="B23" s="4"/>
      <c r="C23" s="4"/>
      <c r="D23" s="4"/>
      <c r="E23" s="4"/>
      <c r="F23" s="4"/>
      <c r="G23" s="4"/>
      <c r="H23" s="4"/>
      <c r="I23" s="4"/>
      <c r="J23" s="4"/>
      <c r="K23" s="4"/>
      <c r="L23" s="4"/>
      <c r="M23" s="4"/>
      <c r="N23" s="4"/>
      <c r="O23" s="4"/>
    </row>
    <row r="24" spans="1:15">
      <c r="A24" s="4"/>
      <c r="B24" s="4"/>
      <c r="C24" s="4"/>
      <c r="D24" s="4"/>
      <c r="E24" s="4"/>
      <c r="F24" s="4"/>
      <c r="G24" s="4"/>
      <c r="H24" s="4"/>
      <c r="I24" s="4"/>
      <c r="J24" s="4"/>
      <c r="K24" s="4"/>
      <c r="L24" s="4"/>
      <c r="M24" s="4"/>
      <c r="N24" s="4"/>
      <c r="O24" s="4"/>
    </row>
    <row r="25" spans="1:15">
      <c r="A25" s="4"/>
      <c r="B25" s="4"/>
      <c r="C25" s="4"/>
      <c r="D25" s="4"/>
      <c r="E25" s="4"/>
      <c r="F25" s="4"/>
      <c r="G25" s="4"/>
      <c r="H25" s="4"/>
      <c r="I25" s="4"/>
      <c r="J25" s="4"/>
      <c r="K25" s="4"/>
      <c r="L25" s="4"/>
      <c r="M25" s="4"/>
      <c r="N25" s="4"/>
      <c r="O25" s="4"/>
    </row>
    <row r="26" spans="1:15">
      <c r="A26" s="4"/>
      <c r="B26" s="4"/>
      <c r="C26" s="4"/>
      <c r="D26" s="4"/>
      <c r="E26" s="4"/>
      <c r="F26" s="4"/>
      <c r="G26" s="4"/>
      <c r="H26" s="4"/>
      <c r="I26" s="4"/>
      <c r="J26" s="4"/>
      <c r="K26" s="4"/>
      <c r="L26" s="4"/>
      <c r="M26" s="4"/>
      <c r="N26" s="4"/>
      <c r="O26" s="4"/>
    </row>
    <row r="27" spans="1:15">
      <c r="A27" s="4"/>
      <c r="B27" s="4"/>
      <c r="C27" s="4"/>
      <c r="D27" s="4"/>
      <c r="E27" s="4"/>
      <c r="F27" s="4"/>
      <c r="G27" s="4"/>
      <c r="H27" s="4"/>
      <c r="I27" s="4"/>
      <c r="J27" s="4"/>
      <c r="K27" s="4"/>
      <c r="L27" s="4"/>
      <c r="M27" s="4"/>
      <c r="N27" s="4"/>
      <c r="O27" s="4"/>
    </row>
    <row r="28" spans="1:15">
      <c r="A28" s="4"/>
      <c r="B28" s="4"/>
      <c r="C28" s="4"/>
      <c r="D28" s="4"/>
      <c r="E28" s="4"/>
      <c r="F28" s="4"/>
      <c r="G28" s="4"/>
      <c r="H28" s="4"/>
      <c r="I28" s="4"/>
      <c r="J28" s="4"/>
      <c r="K28" s="4"/>
      <c r="L28" s="4"/>
      <c r="M28" s="4"/>
      <c r="N28" s="4"/>
      <c r="O28" s="4"/>
    </row>
    <row r="29" spans="1:15">
      <c r="A29" s="4"/>
      <c r="B29" s="4"/>
      <c r="C29" s="4"/>
      <c r="D29" s="4"/>
      <c r="E29" s="4"/>
      <c r="F29" s="4"/>
      <c r="G29" s="4"/>
      <c r="H29" s="4"/>
      <c r="I29" s="4"/>
      <c r="J29" s="4"/>
      <c r="K29" s="4"/>
      <c r="L29" s="4"/>
      <c r="M29" s="4"/>
      <c r="N29" s="4"/>
      <c r="O29" s="4"/>
    </row>
    <row r="30" spans="1:15">
      <c r="A30" s="4"/>
      <c r="B30" s="4"/>
      <c r="C30" s="4"/>
      <c r="D30" s="4"/>
      <c r="E30" s="4"/>
      <c r="F30" s="4"/>
      <c r="G30" s="4"/>
      <c r="H30" s="4"/>
      <c r="I30" s="4"/>
      <c r="J30" s="4"/>
      <c r="K30" s="4"/>
      <c r="L30" s="4"/>
      <c r="M30" s="4"/>
      <c r="N30" s="4"/>
      <c r="O30" s="4"/>
    </row>
    <row r="31" spans="1:15">
      <c r="A31" s="4"/>
      <c r="B31" s="4"/>
      <c r="C31" s="4"/>
      <c r="D31" s="4"/>
      <c r="E31" s="4"/>
      <c r="F31" s="4"/>
      <c r="G31" s="4"/>
      <c r="H31" s="4"/>
      <c r="I31" s="4"/>
      <c r="J31" s="4"/>
      <c r="K31" s="4"/>
      <c r="L31" s="4"/>
      <c r="M31" s="4"/>
      <c r="N31" s="4"/>
      <c r="O31" s="4"/>
    </row>
    <row r="32" spans="1:15">
      <c r="A32" s="4"/>
      <c r="B32" s="4"/>
      <c r="C32" s="4"/>
      <c r="D32" s="4"/>
      <c r="E32" s="4"/>
      <c r="F32" s="4"/>
      <c r="G32" s="4"/>
      <c r="H32" s="4"/>
      <c r="I32" s="4"/>
      <c r="J32" s="4"/>
      <c r="K32" s="4"/>
      <c r="L32" s="4"/>
      <c r="M32" s="4"/>
      <c r="N32" s="4"/>
      <c r="O32" s="4"/>
    </row>
    <row r="33" spans="1:15">
      <c r="A33" s="4"/>
      <c r="B33" s="4"/>
      <c r="C33" s="4"/>
      <c r="D33" s="4"/>
      <c r="E33" s="4"/>
      <c r="F33" s="4"/>
      <c r="G33" s="4"/>
      <c r="H33" s="4"/>
      <c r="I33" s="4"/>
      <c r="J33" s="4"/>
      <c r="K33" s="4"/>
      <c r="L33" s="4"/>
      <c r="M33" s="4"/>
      <c r="N33" s="4"/>
      <c r="O33" s="4"/>
    </row>
    <row r="34" spans="1:15">
      <c r="A34" s="4"/>
      <c r="B34" s="4"/>
      <c r="C34" s="4"/>
      <c r="D34" s="4"/>
      <c r="E34" s="4"/>
      <c r="F34" s="4"/>
      <c r="G34" s="4"/>
      <c r="H34" s="4"/>
      <c r="I34" s="4"/>
      <c r="J34" s="4"/>
      <c r="K34" s="4"/>
      <c r="L34" s="4"/>
      <c r="M34" s="4"/>
      <c r="N34" s="4"/>
      <c r="O34" s="4"/>
    </row>
    <row r="35" spans="1:15">
      <c r="A35" s="4"/>
      <c r="B35" s="4"/>
      <c r="C35" s="4"/>
      <c r="D35" s="4"/>
      <c r="E35" s="4"/>
      <c r="F35" s="4"/>
      <c r="G35" s="4"/>
      <c r="H35" s="4"/>
      <c r="I35" s="4"/>
      <c r="J35" s="4"/>
      <c r="K35" s="4"/>
      <c r="L35" s="4"/>
      <c r="M35" s="4"/>
      <c r="N35" s="4"/>
      <c r="O35" s="4"/>
    </row>
    <row r="36" spans="1:15">
      <c r="A36" s="4"/>
      <c r="B36" s="4"/>
      <c r="C36" s="4"/>
      <c r="D36" s="4"/>
      <c r="E36" s="4"/>
      <c r="F36" s="4"/>
      <c r="G36" s="4"/>
      <c r="H36" s="4"/>
      <c r="I36" s="4"/>
      <c r="J36" s="4"/>
      <c r="K36" s="4"/>
      <c r="L36" s="4"/>
      <c r="M36" s="4"/>
      <c r="N36" s="4"/>
      <c r="O36" s="4"/>
    </row>
    <row r="37" spans="1:15">
      <c r="A37" s="4"/>
      <c r="B37" s="4"/>
      <c r="C37" s="4"/>
      <c r="D37" s="4"/>
      <c r="E37" s="4"/>
      <c r="F37" s="4"/>
      <c r="G37" s="4"/>
      <c r="H37" s="4"/>
      <c r="I37" s="4"/>
      <c r="J37" s="4"/>
      <c r="K37" s="4"/>
      <c r="L37" s="4"/>
      <c r="M37" s="4"/>
      <c r="N37" s="4"/>
      <c r="O37" s="4"/>
    </row>
    <row r="38" spans="1:15">
      <c r="A38" s="4"/>
      <c r="B38" s="4"/>
      <c r="C38" s="4"/>
      <c r="D38" s="4"/>
      <c r="E38" s="4"/>
      <c r="F38" s="4"/>
      <c r="G38" s="4"/>
      <c r="H38" s="4"/>
      <c r="I38" s="4"/>
      <c r="J38" s="4"/>
      <c r="K38" s="4"/>
      <c r="L38" s="4"/>
      <c r="M38" s="4"/>
      <c r="N38" s="4"/>
      <c r="O38" s="4"/>
    </row>
    <row r="39" spans="1:15">
      <c r="A39" s="4"/>
      <c r="B39" s="4"/>
      <c r="C39" s="4"/>
      <c r="D39" s="4"/>
      <c r="E39" s="4"/>
      <c r="F39" s="4"/>
      <c r="G39" s="4"/>
      <c r="H39" s="4"/>
      <c r="I39" s="4"/>
      <c r="J39" s="4"/>
      <c r="K39" s="4"/>
      <c r="L39" s="4"/>
      <c r="M39" s="4"/>
      <c r="N39" s="4"/>
      <c r="O39" s="4"/>
    </row>
    <row r="40" spans="1:15">
      <c r="A40" s="4"/>
      <c r="B40" s="4"/>
      <c r="C40" s="4"/>
      <c r="D40" s="4"/>
      <c r="E40" s="4"/>
      <c r="F40" s="4"/>
      <c r="G40" s="4"/>
      <c r="H40" s="4"/>
      <c r="I40" s="4"/>
      <c r="J40" s="4"/>
      <c r="K40" s="4"/>
      <c r="L40" s="4"/>
      <c r="M40" s="4"/>
      <c r="N40" s="4"/>
      <c r="O40" s="4"/>
    </row>
  </sheetData>
  <sheetProtection algorithmName="SHA-512" hashValue="MlgSp+H39HpFoFleFCZ5o7J/xzWh/0U0buYEJuiAvj8+S0LPmUiMUV3AFDvlfePAq3QwmHPeDCoYAz3LUfUmnw==" saltValue="Oyh9yhcGNljaytyWqak+3w==" spinCount="100000" sheet="1" objects="1" scenarios="1" selectLockedCells="1" selectUnlockedCells="1"/>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V17"/>
  <sheetViews>
    <sheetView zoomScale="85" zoomScaleNormal="85" workbookViewId="0">
      <selection activeCell="B21" sqref="B21"/>
    </sheetView>
  </sheetViews>
  <sheetFormatPr baseColWidth="10" defaultColWidth="11.453125" defaultRowHeight="12.5"/>
  <cols>
    <col min="1" max="1" width="44.54296875" style="1" customWidth="1"/>
    <col min="2" max="2" width="5.36328125" style="1" customWidth="1"/>
    <col min="3" max="3" width="4.6328125" style="1" customWidth="1"/>
    <col min="4" max="4" width="11" style="1" customWidth="1"/>
    <col min="5" max="5" width="16" style="1" customWidth="1"/>
    <col min="6" max="6" width="1.54296875" style="1" customWidth="1"/>
    <col min="7" max="7" width="5.36328125" style="1" bestFit="1" customWidth="1"/>
    <col min="8" max="8" width="46" style="41" customWidth="1"/>
    <col min="9" max="12" width="2.6328125" style="1" customWidth="1"/>
    <col min="13" max="15" width="3.08984375" style="1" customWidth="1"/>
    <col min="16" max="18" width="4.6328125" style="1" customWidth="1"/>
    <col min="19" max="19" width="4" style="67" bestFit="1" customWidth="1"/>
    <col min="20" max="20" width="6.08984375" style="1" customWidth="1"/>
    <col min="21" max="21" width="2.36328125" style="67" customWidth="1"/>
    <col min="22" max="22" width="4" style="67" bestFit="1" customWidth="1"/>
    <col min="23" max="16384" width="11.453125" style="1"/>
  </cols>
  <sheetData>
    <row r="1" spans="1:22" ht="14">
      <c r="A1" s="217" t="s">
        <v>49</v>
      </c>
      <c r="B1" s="217"/>
      <c r="C1" s="217"/>
      <c r="D1" s="217"/>
      <c r="E1" s="217"/>
      <c r="H1" s="94" t="str">
        <f>'15'!A1</f>
        <v xml:space="preserve">PILAR III: EL DIRECTORIO Y LA ALTA GERENCIA </v>
      </c>
      <c r="U1" s="67">
        <v>1</v>
      </c>
    </row>
    <row r="2" spans="1:22"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c r="A3" s="378" t="s">
        <v>686</v>
      </c>
      <c r="B3" s="378"/>
      <c r="C3" s="378"/>
      <c r="D3" s="378"/>
      <c r="E3" s="378"/>
      <c r="G3"/>
      <c r="H3" s="93" t="s">
        <v>355</v>
      </c>
      <c r="U3" s="67">
        <f>SUM(V:V)</f>
        <v>1</v>
      </c>
    </row>
    <row r="4" spans="1:22" ht="13">
      <c r="B4" s="99" t="s">
        <v>1</v>
      </c>
      <c r="C4" s="99" t="s">
        <v>2</v>
      </c>
      <c r="D4" s="207" t="s">
        <v>3</v>
      </c>
      <c r="E4" s="207"/>
      <c r="G4" s="54" t="s">
        <v>388</v>
      </c>
    </row>
    <row r="5" spans="1:22" ht="47.25" customHeight="1">
      <c r="A5" s="72" t="s">
        <v>194</v>
      </c>
      <c r="B5" s="98" t="s">
        <v>15</v>
      </c>
      <c r="C5" s="98"/>
      <c r="D5" s="220"/>
      <c r="E5" s="221"/>
      <c r="G5" s="55" t="str">
        <f>CONCATENATE("(",LEN(D5),")")</f>
        <v>(0)</v>
      </c>
      <c r="H5" s="53"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67">
        <v>75</v>
      </c>
      <c r="V5" s="67">
        <f>IF( AND(B5="",C5=""),0,IF(AND(C5&lt;&gt;"",D5=""),0,1))</f>
        <v>1</v>
      </c>
    </row>
    <row r="6" spans="1:22">
      <c r="A6" s="315"/>
      <c r="B6" s="315"/>
      <c r="C6" s="315"/>
      <c r="D6" s="315"/>
      <c r="E6" s="315"/>
    </row>
    <row r="7" spans="1:22" ht="22.5" customHeight="1">
      <c r="A7" s="315" t="s">
        <v>195</v>
      </c>
      <c r="B7" s="315"/>
      <c r="C7" s="315"/>
      <c r="D7" s="315"/>
      <c r="E7" s="315"/>
      <c r="G7"/>
    </row>
    <row r="8" spans="1:22" ht="15.75" customHeight="1">
      <c r="A8" s="218"/>
      <c r="B8" s="219"/>
      <c r="C8" s="207" t="s">
        <v>1</v>
      </c>
      <c r="D8" s="207"/>
      <c r="E8" s="14" t="s">
        <v>2</v>
      </c>
    </row>
    <row r="9" spans="1:22" ht="26.25" customHeight="1">
      <c r="A9" s="308" t="s">
        <v>196</v>
      </c>
      <c r="B9" s="308"/>
      <c r="C9" s="321" t="s">
        <v>15</v>
      </c>
      <c r="D9" s="322"/>
      <c r="E9" s="98"/>
      <c r="H9" s="41" t="str">
        <f>IF(( AND($C$9="x",$E$9="x") ),"(*) Marcar solo un valor: Si o No","")</f>
        <v/>
      </c>
      <c r="S9" s="67">
        <v>203</v>
      </c>
      <c r="V9" s="1"/>
    </row>
    <row r="10" spans="1:22" ht="15.75" customHeight="1">
      <c r="A10" s="308" t="s">
        <v>197</v>
      </c>
      <c r="B10" s="308"/>
      <c r="C10" s="321" t="s">
        <v>15</v>
      </c>
      <c r="D10" s="322"/>
      <c r="E10" s="98"/>
      <c r="H10" s="41" t="str">
        <f>IF(( AND($C$10="x",$E$10="x") ),"(*) Marcar solo un valor: Si o No","")</f>
        <v/>
      </c>
      <c r="S10" s="67">
        <v>204</v>
      </c>
      <c r="V10" s="1"/>
    </row>
    <row r="11" spans="1:22" ht="26.25" customHeight="1">
      <c r="A11" s="308" t="s">
        <v>198</v>
      </c>
      <c r="B11" s="308"/>
      <c r="C11" s="321" t="s">
        <v>15</v>
      </c>
      <c r="D11" s="322"/>
      <c r="E11" s="98"/>
      <c r="H11" s="41" t="str">
        <f>IF(( AND($C$11="x",$E$11="x") ),"(*) Marcar solo un valor: Si o No","")</f>
        <v/>
      </c>
      <c r="S11" s="67">
        <v>205</v>
      </c>
      <c r="V11" s="1"/>
    </row>
    <row r="12" spans="1:22" ht="26.25" customHeight="1">
      <c r="A12" s="301" t="s">
        <v>534</v>
      </c>
      <c r="B12" s="303"/>
      <c r="C12" s="321" t="s">
        <v>15</v>
      </c>
      <c r="D12" s="322"/>
      <c r="E12" s="98"/>
      <c r="H12" s="41" t="str">
        <f>IF(( AND($C$12="x",$E$12="x") ),"(*) Marcar solo un valor: Si o No","")</f>
        <v/>
      </c>
      <c r="S12" s="67">
        <v>547</v>
      </c>
      <c r="V12" s="1"/>
    </row>
    <row r="13" spans="1:22" ht="51.75" customHeight="1">
      <c r="A13" s="308" t="s">
        <v>199</v>
      </c>
      <c r="B13" s="308"/>
      <c r="C13" s="321" t="s">
        <v>15</v>
      </c>
      <c r="D13" s="322"/>
      <c r="E13" s="98"/>
      <c r="H13" s="41" t="str">
        <f>IF(( AND($C$13="x",$E$13="x") ),"(*) Marcar solo un valor: Si o No","")</f>
        <v/>
      </c>
      <c r="S13" s="67">
        <v>206</v>
      </c>
      <c r="V13" s="1"/>
    </row>
    <row r="14" spans="1:22" ht="39" customHeight="1">
      <c r="A14" s="288" t="s">
        <v>200</v>
      </c>
      <c r="B14" s="290"/>
      <c r="C14" s="321" t="s">
        <v>15</v>
      </c>
      <c r="D14" s="322"/>
      <c r="E14" s="98"/>
      <c r="H14" s="41" t="str">
        <f>IF(( AND($C$14="x",$E$14="x") ),"(*) Marcar solo un valor: Si o No","")</f>
        <v/>
      </c>
      <c r="S14" s="67">
        <v>207</v>
      </c>
      <c r="V14" s="1"/>
    </row>
    <row r="15" spans="1:22" ht="39" customHeight="1">
      <c r="A15" s="301" t="s">
        <v>532</v>
      </c>
      <c r="B15" s="303"/>
      <c r="C15" s="321" t="s">
        <v>15</v>
      </c>
      <c r="D15" s="322"/>
      <c r="E15" s="98"/>
      <c r="H15" s="41" t="str">
        <f>IF(( AND($C$15="x",$E$15="x") ),"(*) Marcar solo un valor: Si o No","")</f>
        <v/>
      </c>
      <c r="S15" s="67">
        <v>560</v>
      </c>
      <c r="V15" s="1"/>
    </row>
    <row r="16" spans="1:22" ht="32" customHeight="1">
      <c r="A16" s="301" t="s">
        <v>533</v>
      </c>
      <c r="B16" s="303"/>
      <c r="C16" s="321"/>
      <c r="D16" s="322"/>
      <c r="E16" s="98" t="s">
        <v>15</v>
      </c>
      <c r="H16" s="41" t="str">
        <f>IF(( AND($C$16="x",$E$16="x") ),"(*) Marcar solo un valor: Si o No","")</f>
        <v/>
      </c>
      <c r="S16" s="67">
        <v>561</v>
      </c>
      <c r="V16" s="1"/>
    </row>
    <row r="17" spans="1:22" ht="22.5" customHeight="1">
      <c r="A17" s="308" t="s">
        <v>90</v>
      </c>
      <c r="B17" s="308"/>
      <c r="C17" s="220"/>
      <c r="D17" s="237"/>
      <c r="E17" s="221"/>
      <c r="S17" s="67">
        <v>208</v>
      </c>
      <c r="V17" s="1"/>
    </row>
  </sheetData>
  <sheetProtection algorithmName="SHA-512" hashValue="jEobNnES3JLAgqcjfYjhreFpOwShu1L7uussh61LomuBKFMhqdOEehvzueX0DxshkrDgnH0YqxRlV3lFtFAGgA==" saltValue="b569oxnap6lqEuqxqsr9qw==" spinCount="100000" sheet="1" objects="1" scenarios="1" formatRows="0"/>
  <mergeCells count="26">
    <mergeCell ref="A14:B14"/>
    <mergeCell ref="A17:B17"/>
    <mergeCell ref="C17:E17"/>
    <mergeCell ref="C10:D10"/>
    <mergeCell ref="C11:D11"/>
    <mergeCell ref="C13:D13"/>
    <mergeCell ref="C14:D14"/>
    <mergeCell ref="A15:B15"/>
    <mergeCell ref="C15:D15"/>
    <mergeCell ref="A16:B16"/>
    <mergeCell ref="C16:D16"/>
    <mergeCell ref="C12:D12"/>
    <mergeCell ref="C9:D9"/>
    <mergeCell ref="A9:B9"/>
    <mergeCell ref="A10:B10"/>
    <mergeCell ref="A11:B11"/>
    <mergeCell ref="A13:B13"/>
    <mergeCell ref="A12:B12"/>
    <mergeCell ref="A1:E1"/>
    <mergeCell ref="A3:E3"/>
    <mergeCell ref="A7:E7"/>
    <mergeCell ref="A6:E6"/>
    <mergeCell ref="A8:B8"/>
    <mergeCell ref="D5:E5"/>
    <mergeCell ref="D4:E4"/>
    <mergeCell ref="C8:D8"/>
  </mergeCells>
  <dataValidations count="3">
    <dataValidation type="textLength" allowBlank="1" showErrorMessage="1" error="Cantidad de caracteres NO valido." sqref="D5:E5" xr:uid="{00000000-0002-0000-1300-000000000000}">
      <formula1>Explicacion_LongMinimo</formula1>
      <formula2>Explicacion_LongMaximo</formula2>
    </dataValidation>
    <dataValidation type="custom" allowBlank="1" showDropDown="1" showInputMessage="1" showErrorMessage="1" error="Valor NO Válido." prompt="Ingrese &quot;X&quot;" sqref="B5:C5 E9:E16" xr:uid="{00000000-0002-0000-1300-000001000000}">
      <formula1>COUNTIF(Respuesta_SINO,TRIM(CELL("contents")))=1</formula1>
    </dataValidation>
    <dataValidation type="custom" allowBlank="1" showDropDown="1" showInputMessage="1" showErrorMessage="1" error="Valor NO Valido." prompt="Ingrese &quot;X&quot;" sqref="C9:D16" xr:uid="{00000000-0002-0000-1300-000002000000}">
      <formula1>COUNTIF(Respuesta_SINO,TRIM(CELL("contents")))=1</formula1>
    </dataValidation>
  </dataValidations>
  <hyperlinks>
    <hyperlink ref="H3" location="Principal!A1" display="Volver al Indice" xr:uid="{00000000-0004-0000-1300-000000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dimension ref="A1:X20"/>
  <sheetViews>
    <sheetView zoomScale="70" zoomScaleNormal="70" workbookViewId="0">
      <selection activeCell="S11" sqref="S11"/>
    </sheetView>
  </sheetViews>
  <sheetFormatPr baseColWidth="10" defaultColWidth="11.453125" defaultRowHeight="12.5"/>
  <cols>
    <col min="1" max="1" width="13.90625" style="1" customWidth="1"/>
    <col min="2" max="2" width="23.54296875" style="1" customWidth="1"/>
    <col min="3" max="3" width="3.90625" style="1" customWidth="1"/>
    <col min="4" max="5" width="5.08984375" style="1" customWidth="1"/>
    <col min="6" max="6" width="4.6328125" style="1" customWidth="1"/>
    <col min="7" max="7" width="12" style="1" customWidth="1"/>
    <col min="8" max="8" width="8" style="1" customWidth="1"/>
    <col min="9" max="9" width="9.36328125" style="1" customWidth="1"/>
    <col min="10" max="10" width="4.08984375" style="1" customWidth="1"/>
    <col min="11" max="11" width="5.36328125" style="1" bestFit="1" customWidth="1"/>
    <col min="12" max="12" width="46.08984375" style="41" customWidth="1"/>
    <col min="13" max="16" width="3.36328125" style="1" customWidth="1"/>
    <col min="17" max="18" width="3.54296875" style="1" customWidth="1"/>
    <col min="19" max="20" width="4.6328125" style="67" customWidth="1"/>
    <col min="21" max="21" width="2.453125" style="67" customWidth="1"/>
    <col min="22" max="22" width="2.54296875" style="67" customWidth="1"/>
    <col min="23" max="23" width="4" style="67" bestFit="1" customWidth="1"/>
    <col min="24" max="24" width="2.54296875" style="67" customWidth="1"/>
    <col min="25" max="16384" width="11.453125" style="1"/>
  </cols>
  <sheetData>
    <row r="1" spans="1:24" ht="14">
      <c r="A1" s="217" t="s">
        <v>50</v>
      </c>
      <c r="B1" s="217"/>
      <c r="C1" s="217"/>
      <c r="D1" s="217"/>
      <c r="E1" s="217"/>
      <c r="F1" s="217"/>
      <c r="G1" s="217"/>
      <c r="H1" s="217"/>
      <c r="I1" s="217"/>
      <c r="L1" s="94" t="str">
        <f>'15'!A1</f>
        <v xml:space="preserve">PILAR III: EL DIRECTORIO Y LA ALTA GERENCIA </v>
      </c>
      <c r="U1" s="67">
        <v>3</v>
      </c>
    </row>
    <row r="2" spans="1:24" hidden="1">
      <c r="A2" s="71" t="s">
        <v>444</v>
      </c>
      <c r="B2" s="71"/>
      <c r="C2" s="71"/>
      <c r="D2" s="71" t="s">
        <v>444</v>
      </c>
      <c r="E2" s="71" t="s">
        <v>444</v>
      </c>
      <c r="F2" s="71" t="s">
        <v>444</v>
      </c>
      <c r="G2" s="71" t="s">
        <v>444</v>
      </c>
      <c r="H2" s="71" t="s">
        <v>444</v>
      </c>
      <c r="I2" s="71" t="s">
        <v>444</v>
      </c>
      <c r="J2" s="71" t="s">
        <v>444</v>
      </c>
      <c r="K2" s="71" t="s">
        <v>444</v>
      </c>
      <c r="L2" s="71" t="s">
        <v>444</v>
      </c>
      <c r="M2" s="71" t="s">
        <v>444</v>
      </c>
      <c r="N2" s="71" t="s">
        <v>444</v>
      </c>
      <c r="O2" s="71" t="s">
        <v>444</v>
      </c>
      <c r="P2" s="71" t="s">
        <v>444</v>
      </c>
    </row>
    <row r="3" spans="1:24" ht="15" customHeight="1">
      <c r="A3" s="378" t="s">
        <v>687</v>
      </c>
      <c r="B3" s="378"/>
      <c r="C3" s="378"/>
      <c r="D3" s="378"/>
      <c r="E3" s="378"/>
      <c r="F3" s="378"/>
      <c r="G3" s="378"/>
      <c r="H3" s="378"/>
      <c r="I3" s="378"/>
      <c r="J3"/>
      <c r="L3" s="93" t="s">
        <v>355</v>
      </c>
      <c r="U3" s="67">
        <f>SUM(V:V)</f>
        <v>3</v>
      </c>
    </row>
    <row r="4" spans="1:24" ht="13">
      <c r="A4" s="218"/>
      <c r="B4" s="218"/>
      <c r="C4" s="218"/>
      <c r="D4" s="219"/>
      <c r="E4" s="99" t="s">
        <v>1</v>
      </c>
      <c r="F4" s="99" t="s">
        <v>2</v>
      </c>
      <c r="G4" s="207" t="s">
        <v>3</v>
      </c>
      <c r="H4" s="207"/>
      <c r="I4" s="207"/>
      <c r="K4" s="54" t="s">
        <v>388</v>
      </c>
    </row>
    <row r="5" spans="1:24" ht="36" customHeight="1">
      <c r="A5" s="261" t="s">
        <v>201</v>
      </c>
      <c r="B5" s="262"/>
      <c r="C5" s="262"/>
      <c r="D5" s="263"/>
      <c r="E5" s="98"/>
      <c r="F5" s="98" t="s">
        <v>15</v>
      </c>
      <c r="G5" s="208" t="s">
        <v>908</v>
      </c>
      <c r="H5" s="208"/>
      <c r="I5" s="208"/>
      <c r="K5" s="55" t="str">
        <f>CONCATENATE("(",LEN(G5),")")</f>
        <v>(53)</v>
      </c>
      <c r="L5" s="53"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67">
        <v>76</v>
      </c>
      <c r="V5" s="68">
        <f>IF( AND(E5="",F5=""),0,IF(AND(F5&lt;&gt;"",G5=""),0,1))</f>
        <v>1</v>
      </c>
      <c r="W5" s="1"/>
      <c r="X5" s="68"/>
    </row>
    <row r="6" spans="1:24" ht="7.5" customHeight="1">
      <c r="A6" s="112"/>
      <c r="B6" s="112"/>
      <c r="C6" s="112"/>
      <c r="D6" s="112"/>
      <c r="E6" s="112"/>
      <c r="F6" s="112"/>
      <c r="G6" s="112"/>
      <c r="H6" s="112"/>
      <c r="I6" s="112"/>
    </row>
    <row r="7" spans="1:24" ht="41.25" customHeight="1">
      <c r="A7" s="312" t="s">
        <v>447</v>
      </c>
      <c r="B7" s="312"/>
      <c r="C7" s="312"/>
      <c r="D7" s="312"/>
      <c r="E7" s="312"/>
      <c r="F7" s="312"/>
      <c r="G7" s="312"/>
      <c r="H7" s="312"/>
      <c r="I7" s="312"/>
      <c r="J7"/>
      <c r="K7" s="58" t="s">
        <v>394</v>
      </c>
      <c r="L7" s="62" t="s">
        <v>395</v>
      </c>
      <c r="S7" s="67">
        <v>367</v>
      </c>
      <c r="W7" s="1"/>
    </row>
    <row r="8" spans="1:24">
      <c r="A8" s="399"/>
      <c r="B8" s="400"/>
      <c r="C8" s="400"/>
      <c r="D8" s="400"/>
      <c r="E8" s="400"/>
      <c r="F8" s="400"/>
      <c r="G8" s="400"/>
      <c r="H8" s="400"/>
      <c r="I8" s="401"/>
    </row>
    <row r="9" spans="1:24" ht="14.25" customHeight="1">
      <c r="A9" s="399"/>
      <c r="B9" s="400"/>
      <c r="C9" s="400"/>
      <c r="D9" s="400"/>
      <c r="E9" s="400"/>
      <c r="F9" s="400"/>
      <c r="G9" s="400"/>
      <c r="H9" s="400"/>
      <c r="I9" s="401"/>
      <c r="J9" s="30"/>
      <c r="L9" s="1"/>
    </row>
    <row r="10" spans="1:24">
      <c r="A10" s="399"/>
      <c r="B10" s="400"/>
      <c r="C10" s="400"/>
      <c r="D10" s="400"/>
      <c r="E10" s="400"/>
      <c r="F10" s="400"/>
      <c r="G10" s="400"/>
      <c r="H10" s="400"/>
      <c r="I10" s="401"/>
      <c r="L10" s="1"/>
      <c r="M10" s="41"/>
    </row>
    <row r="11" spans="1:24">
      <c r="A11" s="399"/>
      <c r="B11" s="400"/>
      <c r="C11" s="400"/>
      <c r="D11" s="400"/>
      <c r="E11" s="400"/>
      <c r="F11" s="400"/>
      <c r="G11" s="400"/>
      <c r="H11" s="400"/>
      <c r="I11" s="401"/>
      <c r="L11" s="1"/>
      <c r="M11" s="41"/>
    </row>
    <row r="12" spans="1:24">
      <c r="A12" s="399"/>
      <c r="B12" s="400"/>
      <c r="C12" s="400"/>
      <c r="D12" s="400"/>
      <c r="E12" s="400"/>
      <c r="F12" s="400"/>
      <c r="G12" s="400"/>
      <c r="H12" s="400"/>
      <c r="I12" s="401"/>
      <c r="L12" s="1"/>
      <c r="M12" s="41"/>
    </row>
    <row r="13" spans="1:24" ht="20">
      <c r="A13" s="376"/>
      <c r="B13" s="376"/>
      <c r="C13" s="376"/>
      <c r="D13" s="376"/>
      <c r="E13" s="376"/>
      <c r="F13" s="376"/>
      <c r="G13" s="376"/>
      <c r="H13" s="376"/>
      <c r="I13" s="376"/>
      <c r="K13" s="63" t="s">
        <v>396</v>
      </c>
      <c r="L13" s="61" t="s">
        <v>397</v>
      </c>
      <c r="S13" s="67">
        <v>0</v>
      </c>
    </row>
    <row r="14" spans="1:24" ht="14.5">
      <c r="A14" s="378" t="s">
        <v>688</v>
      </c>
      <c r="B14" s="378"/>
      <c r="C14" s="378"/>
      <c r="D14" s="378"/>
      <c r="E14" s="378"/>
      <c r="F14" s="378"/>
      <c r="G14" s="378"/>
      <c r="H14" s="378"/>
      <c r="I14" s="378"/>
      <c r="J14"/>
    </row>
    <row r="15" spans="1:24" ht="26.25" customHeight="1">
      <c r="A15" s="218"/>
      <c r="B15" s="218"/>
      <c r="C15" s="218"/>
      <c r="D15" s="219"/>
      <c r="E15" s="99" t="s">
        <v>1</v>
      </c>
      <c r="F15" s="99" t="s">
        <v>2</v>
      </c>
      <c r="G15" s="207" t="s">
        <v>3</v>
      </c>
      <c r="H15" s="207"/>
      <c r="I15" s="207"/>
      <c r="K15" s="54" t="s">
        <v>388</v>
      </c>
    </row>
    <row r="16" spans="1:24" ht="56.25" customHeight="1">
      <c r="A16" s="304" t="s">
        <v>689</v>
      </c>
      <c r="B16" s="304"/>
      <c r="C16" s="304"/>
      <c r="D16" s="304"/>
      <c r="E16" s="98" t="s">
        <v>15</v>
      </c>
      <c r="F16" s="98"/>
      <c r="G16" s="208" t="s">
        <v>986</v>
      </c>
      <c r="H16" s="208"/>
      <c r="I16" s="208"/>
      <c r="K16" s="55" t="str">
        <f>CONCATENATE("(",LEN(G16),")")</f>
        <v>(83)</v>
      </c>
      <c r="L16" s="53" t="str">
        <f>IF(( AND(E16="x",F16="x") ),"(*) Marcar solo un valor: Si o No",IF(AND(F16="x",LEN(G16)=0),"(*) Completar la celda de explicación",
CONCATENATE("(Si/No) Marcar con 'X' solo uno de los campos. (Explicación) Longitud Máxima de ",Explicacion_LongMaximo," caracteres")))</f>
        <v>(Si/No) Marcar con 'X' solo uno de los campos. (Explicación) Longitud Máxima de 1000 caracteres</v>
      </c>
      <c r="S16" s="67">
        <v>77</v>
      </c>
      <c r="V16" s="68">
        <f>IF( AND(E16="",F16=""),0,IF(AND(F16&lt;&gt;"",G16=""),0,1))</f>
        <v>1</v>
      </c>
      <c r="W16" s="1"/>
      <c r="X16" s="68"/>
    </row>
    <row r="17" spans="1:24" ht="56.25" customHeight="1">
      <c r="A17" s="304" t="s">
        <v>690</v>
      </c>
      <c r="B17" s="304"/>
      <c r="C17" s="304"/>
      <c r="D17" s="304"/>
      <c r="E17" s="98" t="s">
        <v>15</v>
      </c>
      <c r="F17" s="98"/>
      <c r="G17" s="208" t="s">
        <v>987</v>
      </c>
      <c r="H17" s="208"/>
      <c r="I17" s="208"/>
      <c r="K17" s="55" t="str">
        <f>CONCATENATE("(",LEN(G17),")")</f>
        <v>(70)</v>
      </c>
      <c r="L17" s="53" t="str">
        <f>IF(( AND(E17="x",F17="x") ),"(*) Marcar solo un valor: Si o No",IF(AND(F17="x",LEN(G17)=0),"(*) Completar la celda de explicación",
CONCATENATE("(Si/No) Marcar con 'X' solo uno de los campos. (Explicación) Longitud Máxima de ",Explicacion_LongMaximo," caracteres")))</f>
        <v>(Si/No) Marcar con 'X' solo uno de los campos. (Explicación) Longitud Máxima de 1000 caracteres</v>
      </c>
      <c r="S17" s="67">
        <v>78</v>
      </c>
      <c r="V17" s="68">
        <f>IF( AND(E17="",F17=""),0,IF(AND(F17&lt;&gt;"",G17=""),0,1))</f>
        <v>1</v>
      </c>
      <c r="W17" s="1"/>
      <c r="X17" s="68"/>
    </row>
    <row r="18" spans="1:24" ht="8.25" customHeight="1">
      <c r="A18" s="28"/>
      <c r="B18" s="28"/>
      <c r="C18" s="28"/>
      <c r="D18" s="28"/>
      <c r="E18" s="4"/>
      <c r="F18" s="4"/>
      <c r="G18" s="4"/>
    </row>
    <row r="19" spans="1:24" ht="28.5" customHeight="1">
      <c r="A19" s="275" t="s">
        <v>449</v>
      </c>
      <c r="B19" s="275"/>
      <c r="C19" s="275"/>
      <c r="D19" s="275"/>
      <c r="E19" s="275"/>
      <c r="F19" s="275"/>
      <c r="G19" s="275"/>
      <c r="H19" s="275"/>
      <c r="I19" s="275"/>
      <c r="J19"/>
    </row>
    <row r="20" spans="1:24" ht="13">
      <c r="B20" s="22" t="s">
        <v>448</v>
      </c>
      <c r="C20" s="164" t="s">
        <v>15</v>
      </c>
      <c r="E20" s="22" t="s">
        <v>2</v>
      </c>
      <c r="F20" s="164"/>
      <c r="L20" s="41" t="str">
        <f>IF(( AND(C20="x",F20="x") ),"(*) Marcar solo un valor: Si o No","")</f>
        <v/>
      </c>
      <c r="S20" s="67">
        <v>368</v>
      </c>
      <c r="W20" s="1"/>
    </row>
  </sheetData>
  <sheetProtection algorithmName="SHA-512" hashValue="lnQsOnykDAcS/Zi78j3xR8DHzJLm+zBB/BWr3n65gFnpTeGM2r28zr4MFk1MPyb29oqscGsRYfkm+xP1c2//JA==" saltValue="2Ci9JDqREf0B8201stTQXw==" spinCount="100000" sheet="1" objects="1" scenarios="1" formatCells="0" formatRows="0" insertRows="0"/>
  <mergeCells count="21">
    <mergeCell ref="A1:I1"/>
    <mergeCell ref="A3:I3"/>
    <mergeCell ref="A4:D4"/>
    <mergeCell ref="G4:I4"/>
    <mergeCell ref="G5:I5"/>
    <mergeCell ref="A5:D5"/>
    <mergeCell ref="A19:I19"/>
    <mergeCell ref="A7:I7"/>
    <mergeCell ref="A9:I9"/>
    <mergeCell ref="A8:I8"/>
    <mergeCell ref="A10:I10"/>
    <mergeCell ref="A11:I11"/>
    <mergeCell ref="A12:I12"/>
    <mergeCell ref="A16:D16"/>
    <mergeCell ref="A17:D17"/>
    <mergeCell ref="G15:I15"/>
    <mergeCell ref="G16:I16"/>
    <mergeCell ref="G17:I17"/>
    <mergeCell ref="A13:I13"/>
    <mergeCell ref="A14:I14"/>
    <mergeCell ref="A15:D15"/>
  </mergeCells>
  <dataValidations count="3">
    <dataValidation type="textLength" allowBlank="1" showErrorMessage="1" error="Cantidad de caracteres NO valido." sqref="G16:I17 G5:I5" xr:uid="{00000000-0002-0000-1400-000000000000}">
      <formula1>Explicacion_LongMinimo</formula1>
      <formula2>Explicacion_LongMaximo</formula2>
    </dataValidation>
    <dataValidation type="custom" allowBlank="1" showDropDown="1" showInputMessage="1" showErrorMessage="1" error="Valor NO Válido." prompt="Ingrese &quot;X&quot;" sqref="E5:F5 E16:F17" xr:uid="{00000000-0002-0000-1400-000001000000}">
      <formula1>COUNTIF(Respuesta_SINO,TRIM(CELL("contents")))=1</formula1>
    </dataValidation>
    <dataValidation type="custom" allowBlank="1" showInputMessage="1" showErrorMessage="1" error="Valor NO Válido." prompt="Ingrese &quot;X&quot;" sqref="C20 F20" xr:uid="{00000000-0002-0000-1400-000002000000}">
      <formula1>COUNTIF(Respuesta_SINO,TRIM(CELL("contents")))=1</formula1>
    </dataValidation>
  </dataValidations>
  <hyperlinks>
    <hyperlink ref="L3" location="Principal!A1" display="Volver al Indice" xr:uid="{00000000-0004-0000-1400-000000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V54"/>
  <sheetViews>
    <sheetView zoomScale="70" zoomScaleNormal="70" workbookViewId="0">
      <selection activeCell="L35" sqref="L35"/>
    </sheetView>
  </sheetViews>
  <sheetFormatPr baseColWidth="10" defaultColWidth="11.453125" defaultRowHeight="12.5"/>
  <cols>
    <col min="1" max="1" width="2.54296875" style="1" customWidth="1"/>
    <col min="2" max="2" width="24.36328125" style="1" customWidth="1"/>
    <col min="3" max="3" width="10.36328125" style="1" customWidth="1"/>
    <col min="4" max="4" width="8.08984375" style="1" customWidth="1"/>
    <col min="5" max="5" width="8.453125" style="1" customWidth="1"/>
    <col min="6" max="6" width="10.08984375" style="1" customWidth="1"/>
    <col min="7" max="7" width="13.6328125" style="1" customWidth="1"/>
    <col min="8" max="8" width="7.36328125" style="1" customWidth="1"/>
    <col min="9" max="9" width="7.6328125" style="1" customWidth="1"/>
    <col min="10" max="10" width="5.36328125" style="1" bestFit="1" customWidth="1"/>
    <col min="11" max="11" width="46.36328125" style="41" customWidth="1"/>
    <col min="12" max="15" width="3.453125" style="1" customWidth="1"/>
    <col min="16" max="18" width="4.6328125" style="1" customWidth="1"/>
    <col min="19" max="19" width="4" style="67" bestFit="1" customWidth="1"/>
    <col min="20" max="20" width="4.6328125" style="67" customWidth="1"/>
    <col min="21" max="21" width="4" style="67" bestFit="1" customWidth="1"/>
    <col min="22" max="22" width="2.08984375" style="67" customWidth="1"/>
    <col min="23" max="23" width="4.6328125" style="1" customWidth="1"/>
    <col min="24" max="16384" width="11.453125" style="1"/>
  </cols>
  <sheetData>
    <row r="1" spans="1:22" ht="14">
      <c r="A1" s="217" t="s">
        <v>51</v>
      </c>
      <c r="B1" s="217"/>
      <c r="C1" s="217"/>
      <c r="D1" s="217"/>
      <c r="E1" s="217"/>
      <c r="F1" s="217"/>
      <c r="G1" s="217"/>
      <c r="H1" s="217"/>
      <c r="K1" s="94" t="str">
        <f>'15'!A1</f>
        <v xml:space="preserve">PILAR III: EL DIRECTORIO Y LA ALTA GERENCIA </v>
      </c>
      <c r="U1" s="67">
        <v>5</v>
      </c>
    </row>
    <row r="2" spans="1:22"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c r="A3" s="378" t="s">
        <v>691</v>
      </c>
      <c r="B3" s="378"/>
      <c r="C3" s="378"/>
      <c r="D3" s="378"/>
      <c r="E3" s="378"/>
      <c r="F3" s="378"/>
      <c r="G3" s="378"/>
      <c r="H3" s="378"/>
      <c r="I3"/>
      <c r="K3" s="93" t="s">
        <v>355</v>
      </c>
      <c r="U3" s="67">
        <f>SUM(V:V)</f>
        <v>5</v>
      </c>
    </row>
    <row r="4" spans="1:22" ht="13">
      <c r="A4" s="218"/>
      <c r="B4" s="218"/>
      <c r="C4" s="219"/>
      <c r="D4" s="99" t="s">
        <v>1</v>
      </c>
      <c r="E4" s="99" t="s">
        <v>2</v>
      </c>
      <c r="F4" s="296" t="s">
        <v>3</v>
      </c>
      <c r="G4" s="355"/>
      <c r="H4" s="297"/>
      <c r="J4" s="54" t="s">
        <v>388</v>
      </c>
    </row>
    <row r="5" spans="1:22" ht="48" customHeight="1">
      <c r="A5" s="204" t="s">
        <v>692</v>
      </c>
      <c r="B5" s="205"/>
      <c r="C5" s="206"/>
      <c r="D5" s="98" t="s">
        <v>15</v>
      </c>
      <c r="E5" s="98"/>
      <c r="F5" s="220"/>
      <c r="G5" s="237"/>
      <c r="H5" s="221"/>
      <c r="J5" s="55" t="str">
        <f>CONCATENATE("(",LEN(F5),")")</f>
        <v>(0)</v>
      </c>
      <c r="K5" s="53" t="str">
        <f>IF(( AND(D5="x",E5="x") ),"(*) Marcar solo un valor: Si o No",IF(AND(E5="x",LEN(F5)=0),"(*) Completar la celda de explicación",
CONCATENATE("(Si/No) Marcar con 'X' solo uno de los campos. (Explicación) Longitud Máxima de ",Explicacion_LongMaximo," caracteres")))</f>
        <v>(Si/No) Marcar con 'X' solo uno de los campos. (Explicación) Longitud Máxima de 1000 caracteres</v>
      </c>
      <c r="S5" s="67">
        <v>79</v>
      </c>
      <c r="U5" s="1"/>
      <c r="V5" s="68">
        <f>IF( AND(D5="",E5=""),0,IF(AND(E5&lt;&gt;"",F5=""),0,1))</f>
        <v>1</v>
      </c>
    </row>
    <row r="6" spans="1:22" ht="9" customHeight="1">
      <c r="A6" s="20"/>
      <c r="B6" s="20"/>
      <c r="C6" s="20"/>
      <c r="D6" s="4"/>
      <c r="E6" s="4"/>
      <c r="F6" s="4"/>
      <c r="G6" s="4"/>
      <c r="H6" s="4"/>
    </row>
    <row r="7" spans="1:22" ht="14.5">
      <c r="A7" s="378" t="s">
        <v>693</v>
      </c>
      <c r="B7" s="378"/>
      <c r="C7" s="378"/>
      <c r="D7" s="378"/>
      <c r="E7" s="378"/>
      <c r="F7" s="378"/>
      <c r="G7" s="378"/>
      <c r="H7" s="378"/>
      <c r="I7"/>
    </row>
    <row r="8" spans="1:22" ht="13">
      <c r="A8" s="218"/>
      <c r="B8" s="218"/>
      <c r="C8" s="219"/>
      <c r="D8" s="99" t="s">
        <v>1</v>
      </c>
      <c r="E8" s="99" t="s">
        <v>2</v>
      </c>
      <c r="F8" s="296" t="s">
        <v>3</v>
      </c>
      <c r="G8" s="355"/>
      <c r="H8" s="297"/>
      <c r="J8" s="54" t="s">
        <v>388</v>
      </c>
    </row>
    <row r="9" spans="1:22" ht="79.5" customHeight="1">
      <c r="A9" s="261" t="s">
        <v>202</v>
      </c>
      <c r="B9" s="262"/>
      <c r="C9" s="263"/>
      <c r="D9" s="98" t="s">
        <v>15</v>
      </c>
      <c r="E9" s="98"/>
      <c r="F9" s="220"/>
      <c r="G9" s="237"/>
      <c r="H9" s="221"/>
      <c r="J9" s="55" t="str">
        <f>CONCATENATE("(",LEN(F9),")")</f>
        <v>(0)</v>
      </c>
      <c r="K9" s="53" t="str">
        <f>IF(( AND(D9="x",E9="x") ),"(*) Marcar solo un valor: Si o No",IF(AND(E9="x",LEN(F9)=0),"(*) Completar la celda de explicación",
CONCATENATE("(Si/No) Marcar con 'X' solo uno de los campos. (Explicación) Longitud Máxima de ",Explicacion_LongMaximo," caracteres")))</f>
        <v>(Si/No) Marcar con 'X' solo uno de los campos. (Explicación) Longitud Máxima de 1000 caracteres</v>
      </c>
      <c r="S9" s="67">
        <v>80</v>
      </c>
      <c r="U9" s="1"/>
      <c r="V9" s="68">
        <f>IF( AND(D9="",E9=""),0,IF(AND(E9&lt;&gt;"",F9=""),0,1))</f>
        <v>1</v>
      </c>
    </row>
    <row r="10" spans="1:22" ht="31.5" customHeight="1">
      <c r="A10" s="199" t="s">
        <v>694</v>
      </c>
      <c r="B10" s="199"/>
      <c r="C10" s="199"/>
      <c r="D10" s="199"/>
      <c r="E10" s="199"/>
      <c r="F10" s="199"/>
      <c r="G10" s="199"/>
      <c r="H10" s="199"/>
      <c r="I10"/>
    </row>
    <row r="11" spans="1:22" ht="15.75" customHeight="1">
      <c r="A11" s="4"/>
      <c r="B11" s="288" t="s">
        <v>203</v>
      </c>
      <c r="C11" s="289"/>
      <c r="D11" s="289"/>
      <c r="E11" s="289"/>
      <c r="F11" s="289"/>
      <c r="G11" s="290"/>
      <c r="H11" s="80">
        <v>27</v>
      </c>
      <c r="S11" s="67">
        <v>218</v>
      </c>
      <c r="U11" s="1"/>
    </row>
    <row r="12" spans="1:22" ht="19.25" customHeight="1">
      <c r="A12" s="4"/>
      <c r="B12" s="280" t="s">
        <v>610</v>
      </c>
      <c r="C12" s="281"/>
      <c r="D12" s="281"/>
      <c r="E12" s="281"/>
      <c r="F12" s="281"/>
      <c r="G12" s="282"/>
      <c r="H12" s="80">
        <v>0</v>
      </c>
      <c r="S12" s="67">
        <v>571</v>
      </c>
      <c r="U12" s="1"/>
    </row>
    <row r="13" spans="1:22" ht="27" customHeight="1">
      <c r="A13" s="4"/>
      <c r="B13" s="301" t="s">
        <v>535</v>
      </c>
      <c r="C13" s="302"/>
      <c r="D13" s="302"/>
      <c r="E13" s="302"/>
      <c r="F13" s="302"/>
      <c r="G13" s="303"/>
      <c r="H13" s="80">
        <v>0</v>
      </c>
      <c r="S13" s="67">
        <v>572</v>
      </c>
      <c r="U13" s="1"/>
    </row>
    <row r="14" spans="1:22" ht="15.75" customHeight="1">
      <c r="A14" s="4"/>
      <c r="B14" s="301" t="s">
        <v>695</v>
      </c>
      <c r="C14" s="302"/>
      <c r="D14" s="302"/>
      <c r="E14" s="302"/>
      <c r="F14" s="302"/>
      <c r="G14" s="303"/>
      <c r="H14" s="80">
        <v>27</v>
      </c>
      <c r="S14" s="67">
        <v>219</v>
      </c>
      <c r="U14" s="1"/>
    </row>
    <row r="15" spans="1:22" ht="15.75" customHeight="1">
      <c r="A15" s="4"/>
      <c r="B15" s="301" t="s">
        <v>204</v>
      </c>
      <c r="C15" s="302"/>
      <c r="D15" s="302"/>
      <c r="E15" s="302"/>
      <c r="F15" s="302"/>
      <c r="G15" s="303"/>
      <c r="H15" s="80">
        <v>0</v>
      </c>
      <c r="S15" s="67">
        <v>220</v>
      </c>
      <c r="U15" s="1"/>
    </row>
    <row r="16" spans="1:22" ht="15.75" customHeight="1">
      <c r="A16" s="4"/>
      <c r="B16" s="301" t="s">
        <v>536</v>
      </c>
      <c r="C16" s="302"/>
      <c r="D16" s="302"/>
      <c r="E16" s="302"/>
      <c r="F16" s="302"/>
      <c r="G16" s="303"/>
      <c r="H16" s="80">
        <v>0</v>
      </c>
      <c r="S16" s="67">
        <v>575</v>
      </c>
      <c r="U16" s="1"/>
    </row>
    <row r="17" spans="1:21" ht="26.25" customHeight="1">
      <c r="A17" s="4"/>
      <c r="B17" s="288" t="s">
        <v>205</v>
      </c>
      <c r="C17" s="289"/>
      <c r="D17" s="289"/>
      <c r="E17" s="289"/>
      <c r="F17" s="289"/>
      <c r="G17" s="290"/>
      <c r="H17" s="80">
        <v>0</v>
      </c>
      <c r="S17" s="67">
        <v>221</v>
      </c>
      <c r="U17" s="1"/>
    </row>
    <row r="18" spans="1:21" ht="27.75" customHeight="1">
      <c r="A18" s="4"/>
      <c r="B18" s="288" t="s">
        <v>206</v>
      </c>
      <c r="C18" s="289"/>
      <c r="D18" s="289"/>
      <c r="E18" s="289"/>
      <c r="F18" s="289"/>
      <c r="G18" s="290"/>
      <c r="H18" s="80">
        <v>0</v>
      </c>
      <c r="S18" s="67">
        <v>222</v>
      </c>
      <c r="U18" s="1"/>
    </row>
    <row r="19" spans="1:21" ht="36" customHeight="1">
      <c r="A19" s="33"/>
      <c r="B19" s="407" t="s">
        <v>359</v>
      </c>
      <c r="C19" s="407"/>
      <c r="D19" s="407"/>
      <c r="E19" s="407"/>
      <c r="F19" s="407"/>
      <c r="G19" s="407"/>
      <c r="H19" s="407"/>
      <c r="R19"/>
    </row>
    <row r="20" spans="1:21" ht="39" customHeight="1">
      <c r="A20" s="226" t="s">
        <v>537</v>
      </c>
      <c r="B20" s="226"/>
      <c r="C20" s="226"/>
      <c r="D20" s="226"/>
      <c r="E20" s="226"/>
      <c r="F20" s="226"/>
      <c r="G20" s="226"/>
      <c r="H20" s="226"/>
      <c r="I20"/>
    </row>
    <row r="21" spans="1:21" ht="44.4" customHeight="1">
      <c r="A21" s="64"/>
      <c r="B21" s="147" t="s">
        <v>238</v>
      </c>
      <c r="C21" s="404" t="s">
        <v>538</v>
      </c>
      <c r="D21" s="404"/>
      <c r="E21" s="405" t="s">
        <v>539</v>
      </c>
      <c r="F21" s="406"/>
      <c r="G21" s="408" t="s">
        <v>540</v>
      </c>
      <c r="H21" s="406"/>
      <c r="J21" s="58" t="s">
        <v>394</v>
      </c>
      <c r="K21" s="62" t="s">
        <v>395</v>
      </c>
      <c r="S21" s="67">
        <v>578</v>
      </c>
      <c r="U21" s="1"/>
    </row>
    <row r="22" spans="1:21">
      <c r="B22" s="124" t="s">
        <v>918</v>
      </c>
      <c r="C22" s="361">
        <v>2</v>
      </c>
      <c r="D22" s="363"/>
      <c r="E22" s="361">
        <v>2</v>
      </c>
      <c r="F22" s="363"/>
      <c r="G22" s="361">
        <v>3</v>
      </c>
      <c r="H22" s="363"/>
    </row>
    <row r="23" spans="1:21">
      <c r="B23" s="124" t="s">
        <v>874</v>
      </c>
      <c r="C23" s="361">
        <v>2</v>
      </c>
      <c r="D23" s="363"/>
      <c r="E23" s="361">
        <v>2</v>
      </c>
      <c r="F23" s="363"/>
      <c r="G23" s="361">
        <v>0</v>
      </c>
      <c r="H23" s="363"/>
    </row>
    <row r="24" spans="1:21">
      <c r="B24" s="124" t="s">
        <v>873</v>
      </c>
      <c r="C24" s="361">
        <v>2</v>
      </c>
      <c r="D24" s="363"/>
      <c r="E24" s="361">
        <v>2</v>
      </c>
      <c r="F24" s="363"/>
      <c r="G24" s="361">
        <v>0</v>
      </c>
      <c r="H24" s="363"/>
    </row>
    <row r="25" spans="1:21">
      <c r="B25" s="124" t="s">
        <v>877</v>
      </c>
      <c r="C25" s="361">
        <v>2</v>
      </c>
      <c r="D25" s="363"/>
      <c r="E25" s="361">
        <v>2</v>
      </c>
      <c r="F25" s="363"/>
      <c r="G25" s="361">
        <v>0</v>
      </c>
      <c r="H25" s="363"/>
    </row>
    <row r="26" spans="1:21" ht="29.5" customHeight="1">
      <c r="B26" s="124" t="s">
        <v>919</v>
      </c>
      <c r="C26" s="361">
        <v>2</v>
      </c>
      <c r="D26" s="363"/>
      <c r="E26" s="361">
        <v>2</v>
      </c>
      <c r="F26" s="363"/>
      <c r="G26" s="361">
        <v>0</v>
      </c>
      <c r="H26" s="363"/>
    </row>
    <row r="27" spans="1:21" ht="29.5" customHeight="1">
      <c r="B27" s="124" t="s">
        <v>920</v>
      </c>
      <c r="C27" s="361">
        <v>0</v>
      </c>
      <c r="D27" s="363"/>
      <c r="E27" s="361">
        <v>0</v>
      </c>
      <c r="F27" s="363"/>
      <c r="G27" s="361">
        <v>1</v>
      </c>
      <c r="H27" s="363"/>
    </row>
    <row r="28" spans="1:21">
      <c r="B28" s="124" t="s">
        <v>921</v>
      </c>
      <c r="C28" s="361">
        <v>0</v>
      </c>
      <c r="D28" s="363"/>
      <c r="E28" s="361">
        <v>0</v>
      </c>
      <c r="F28" s="363"/>
      <c r="G28" s="361">
        <v>2</v>
      </c>
      <c r="H28" s="363"/>
    </row>
    <row r="29" spans="1:21">
      <c r="B29" s="124" t="s">
        <v>922</v>
      </c>
      <c r="C29" s="361"/>
      <c r="D29" s="363"/>
      <c r="E29" s="361"/>
      <c r="F29" s="363"/>
      <c r="G29" s="361">
        <v>22</v>
      </c>
      <c r="H29" s="363"/>
    </row>
    <row r="30" spans="1:21">
      <c r="B30" s="124" t="s">
        <v>923</v>
      </c>
      <c r="C30" s="361"/>
      <c r="D30" s="363"/>
      <c r="E30" s="361"/>
      <c r="F30" s="363"/>
      <c r="G30" s="361">
        <v>24</v>
      </c>
      <c r="H30" s="363"/>
    </row>
    <row r="31" spans="1:21">
      <c r="B31" s="124" t="s">
        <v>924</v>
      </c>
      <c r="C31" s="361"/>
      <c r="D31" s="363"/>
      <c r="E31" s="361"/>
      <c r="F31" s="363"/>
      <c r="G31" s="361">
        <v>23</v>
      </c>
      <c r="H31" s="363"/>
    </row>
    <row r="32" spans="1:21" ht="39.75" customHeight="1">
      <c r="A32" s="226" t="s">
        <v>541</v>
      </c>
      <c r="B32" s="226"/>
      <c r="C32" s="226"/>
      <c r="D32" s="226"/>
      <c r="E32" s="226"/>
      <c r="F32" s="226"/>
      <c r="G32" s="226"/>
      <c r="H32" s="226"/>
      <c r="I32"/>
      <c r="J32" s="63" t="s">
        <v>396</v>
      </c>
      <c r="K32" s="61" t="s">
        <v>397</v>
      </c>
      <c r="S32" s="67">
        <v>0</v>
      </c>
    </row>
    <row r="33" spans="1:22" ht="39" customHeight="1">
      <c r="A33" s="117"/>
      <c r="B33" s="148" t="s">
        <v>543</v>
      </c>
      <c r="C33" s="269" t="s">
        <v>544</v>
      </c>
      <c r="D33" s="359"/>
      <c r="E33" s="269" t="s">
        <v>545</v>
      </c>
      <c r="F33" s="359"/>
      <c r="G33" s="123"/>
      <c r="H33" s="123"/>
    </row>
    <row r="34" spans="1:22" ht="14.5">
      <c r="A34" s="117"/>
      <c r="B34" s="98"/>
      <c r="C34" s="402" t="s">
        <v>15</v>
      </c>
      <c r="D34" s="403"/>
      <c r="E34" s="402"/>
      <c r="F34" s="403"/>
      <c r="G34" s="123"/>
      <c r="H34" s="123"/>
      <c r="K34" s="41" t="str">
        <f>IF(SUM(IF(B34="x",1,0),IF(C34="x",1,0),IF(E34="x",1,0)) &gt; 1,"(*) Marcar solo un valor","")</f>
        <v/>
      </c>
      <c r="S34" s="67">
        <v>579</v>
      </c>
      <c r="U34" s="1"/>
    </row>
    <row r="35" spans="1:22" ht="44" customHeight="1">
      <c r="A35" s="226" t="s">
        <v>542</v>
      </c>
      <c r="B35" s="226"/>
      <c r="C35" s="226"/>
      <c r="D35" s="226"/>
      <c r="E35" s="226"/>
      <c r="F35" s="226"/>
      <c r="G35" s="226"/>
      <c r="H35" s="226"/>
      <c r="I35"/>
    </row>
    <row r="36" spans="1:22" ht="23.4" customHeight="1">
      <c r="A36" s="64"/>
      <c r="B36" s="148" t="s">
        <v>546</v>
      </c>
      <c r="C36" s="269" t="s">
        <v>547</v>
      </c>
      <c r="D36" s="359"/>
      <c r="E36" s="269" t="s">
        <v>548</v>
      </c>
      <c r="F36" s="359"/>
      <c r="G36" s="149"/>
      <c r="H36" s="149"/>
    </row>
    <row r="37" spans="1:22" ht="14.5">
      <c r="A37" s="117"/>
      <c r="B37" s="98"/>
      <c r="C37" s="402" t="s">
        <v>15</v>
      </c>
      <c r="D37" s="403"/>
      <c r="E37" s="402"/>
      <c r="F37" s="403"/>
      <c r="G37" s="123"/>
      <c r="H37" s="123"/>
      <c r="K37" s="41" t="str">
        <f>IF(SUM(IF(B37="x",1,0),IF(C37="x",1,0),IF(E37="x",1,0)) &gt; 1,"(*) Marcar solo un valor","")</f>
        <v/>
      </c>
      <c r="S37" s="67">
        <v>580</v>
      </c>
      <c r="U37" s="1"/>
    </row>
    <row r="38" spans="1:22" ht="14.5">
      <c r="A38" s="25"/>
      <c r="B38" s="25"/>
      <c r="C38" s="25"/>
      <c r="D38" s="25"/>
      <c r="E38" s="25"/>
      <c r="F38" s="25"/>
      <c r="G38" s="25"/>
      <c r="H38" s="4"/>
    </row>
    <row r="39" spans="1:22" ht="14.5">
      <c r="A39" s="378" t="s">
        <v>696</v>
      </c>
      <c r="B39" s="378"/>
      <c r="C39" s="378"/>
      <c r="D39" s="378"/>
      <c r="E39" s="378"/>
      <c r="F39" s="378"/>
      <c r="G39" s="378"/>
      <c r="H39" s="378"/>
      <c r="I39"/>
    </row>
    <row r="40" spans="1:22" ht="13">
      <c r="A40" s="218"/>
      <c r="B40" s="218"/>
      <c r="C40" s="219"/>
      <c r="D40" s="99" t="s">
        <v>1</v>
      </c>
      <c r="E40" s="99" t="s">
        <v>2</v>
      </c>
      <c r="F40" s="296" t="s">
        <v>3</v>
      </c>
      <c r="G40" s="355"/>
      <c r="H40" s="297"/>
      <c r="J40" s="54" t="s">
        <v>388</v>
      </c>
    </row>
    <row r="41" spans="1:22" ht="43.25" customHeight="1">
      <c r="A41" s="204" t="s">
        <v>697</v>
      </c>
      <c r="B41" s="205"/>
      <c r="C41" s="206"/>
      <c r="D41" s="98"/>
      <c r="E41" s="98" t="s">
        <v>15</v>
      </c>
      <c r="F41" s="220" t="s">
        <v>917</v>
      </c>
      <c r="G41" s="237"/>
      <c r="H41" s="221"/>
      <c r="J41" s="55" t="str">
        <f>CONCATENATE("(",LEN(F41),")")</f>
        <v>(58)</v>
      </c>
      <c r="K41" s="53" t="str">
        <f>IF(( AND(D41="x",E41="x") ),"(*) Marcar solo un valor: Si o No",IF(AND(E41="x",LEN(F41)=0),"(*) Completar la celda de explicación",
CONCATENATE("(Si/No) Marcar con 'X' solo uno de los campos. (Explicación) Longitud Máxima de ",Explicacion_LongMaximo," caracteres")))</f>
        <v>(Si/No) Marcar con 'X' solo uno de los campos. (Explicación) Longitud Máxima de 1000 caracteres</v>
      </c>
      <c r="S41" s="67">
        <v>581</v>
      </c>
      <c r="U41" s="1"/>
      <c r="V41" s="68">
        <f>IF( AND(D41="",E41=""),0,IF(AND(E41&lt;&gt;"",F41=""),0,1))</f>
        <v>1</v>
      </c>
    </row>
    <row r="42" spans="1:22" ht="44.4" customHeight="1">
      <c r="A42" s="204" t="s">
        <v>698</v>
      </c>
      <c r="B42" s="205"/>
      <c r="C42" s="206"/>
      <c r="D42" s="98"/>
      <c r="E42" s="98" t="s">
        <v>15</v>
      </c>
      <c r="F42" s="220" t="s">
        <v>915</v>
      </c>
      <c r="G42" s="237"/>
      <c r="H42" s="221"/>
      <c r="J42" s="55" t="str">
        <f>CONCATENATE("(",LEN(F42),")")</f>
        <v>(86)</v>
      </c>
      <c r="K42" s="53" t="str">
        <f>IF(( AND(D42="x",E42="x") ),"(*) Marcar solo un valor: Si o No",IF(AND(E42="x",LEN(F42)=0),"(*) Completar la celda de explicación",
CONCATENATE("(Si/No) Marcar con 'X' solo uno de los campos. (Explicación) Longitud Máxima de ",Explicacion_LongMaximo," caracteres")))</f>
        <v>(Si/No) Marcar con 'X' solo uno de los campos. (Explicación) Longitud Máxima de 1000 caracteres</v>
      </c>
      <c r="S42" s="67">
        <v>582</v>
      </c>
      <c r="U42" s="1"/>
      <c r="V42" s="68">
        <f>IF( AND(D42="",E42=""),0,IF(AND(E42&lt;&gt;"",F42=""),0,1))</f>
        <v>1</v>
      </c>
    </row>
    <row r="43" spans="1:22" ht="47.25" customHeight="1">
      <c r="A43" s="204" t="s">
        <v>699</v>
      </c>
      <c r="B43" s="205"/>
      <c r="C43" s="206"/>
      <c r="D43" s="98"/>
      <c r="E43" s="98" t="s">
        <v>15</v>
      </c>
      <c r="F43" s="220" t="s">
        <v>916</v>
      </c>
      <c r="G43" s="237"/>
      <c r="H43" s="221"/>
      <c r="J43" s="55" t="str">
        <f>CONCATENATE("(",LEN(F43),")")</f>
        <v>(66)</v>
      </c>
      <c r="K43" s="53" t="str">
        <f>IF(( AND(D43="x",E43="x") ),"(*) Marcar solo un valor: Si o No",IF(AND(E43="x",LEN(F43)=0),"(*) Completar la celda de explicación",
CONCATENATE("(Si/No) Marcar con 'X' solo uno de los campos. (Explicación) Longitud Máxima de ",Explicacion_LongMaximo," caracteres")))</f>
        <v>(Si/No) Marcar con 'X' solo uno de los campos. (Explicación) Longitud Máxima de 1000 caracteres</v>
      </c>
      <c r="S43" s="67">
        <v>82</v>
      </c>
      <c r="U43" s="1"/>
      <c r="V43" s="68">
        <f>IF( AND(D43="",E43=""),0,IF(AND(E43&lt;&gt;"",F43=""),0,1))</f>
        <v>1</v>
      </c>
    </row>
    <row r="44" spans="1:22" ht="30.75" customHeight="1">
      <c r="A44" s="267" t="s">
        <v>207</v>
      </c>
      <c r="B44" s="267"/>
      <c r="C44" s="267"/>
      <c r="D44" s="267"/>
      <c r="E44" s="267"/>
      <c r="F44" s="267"/>
      <c r="G44" s="267"/>
      <c r="H44" s="267"/>
      <c r="I44"/>
    </row>
    <row r="45" spans="1:22" ht="14.5">
      <c r="C45" s="218"/>
      <c r="D45" s="218"/>
      <c r="E45" s="219"/>
      <c r="F45" s="3" t="s">
        <v>1</v>
      </c>
      <c r="G45" s="3" t="s">
        <v>2</v>
      </c>
      <c r="H45" s="4"/>
    </row>
    <row r="46" spans="1:22" ht="26.25" customHeight="1">
      <c r="C46" s="264" t="s">
        <v>208</v>
      </c>
      <c r="D46" s="265"/>
      <c r="E46" s="266"/>
      <c r="F46" s="98"/>
      <c r="G46" s="98" t="s">
        <v>15</v>
      </c>
      <c r="H46" s="4"/>
      <c r="K46" s="41" t="str">
        <f>IF(( AND(F46="x",G46="x") ),"(*) Marcar solo un valor: Si o No","")</f>
        <v/>
      </c>
      <c r="S46" s="67">
        <v>226</v>
      </c>
      <c r="U46" s="1"/>
    </row>
    <row r="47" spans="1:22" ht="26.25" customHeight="1">
      <c r="C47" s="264" t="s">
        <v>209</v>
      </c>
      <c r="D47" s="265"/>
      <c r="E47" s="266"/>
      <c r="F47" s="98"/>
      <c r="G47" s="98" t="s">
        <v>15</v>
      </c>
      <c r="H47" s="4"/>
      <c r="K47" s="41" t="str">
        <f>IF(( AND(F47="x",G47="x") ),"(*) Marcar solo un valor: Si o No","")</f>
        <v/>
      </c>
      <c r="S47" s="67">
        <v>227</v>
      </c>
      <c r="U47" s="1"/>
    </row>
    <row r="48" spans="1:22" ht="43.5" customHeight="1">
      <c r="B48" s="410" t="s">
        <v>700</v>
      </c>
      <c r="C48" s="410"/>
      <c r="D48" s="410"/>
      <c r="E48" s="410"/>
      <c r="F48" s="354"/>
      <c r="G48" s="354"/>
      <c r="H48" s="354"/>
      <c r="I48"/>
    </row>
    <row r="49" spans="2:21" ht="13.5" customHeight="1">
      <c r="B49" s="370" t="s">
        <v>210</v>
      </c>
      <c r="C49" s="411" t="s">
        <v>211</v>
      </c>
      <c r="D49" s="412"/>
      <c r="E49" s="413"/>
      <c r="F49" s="336" t="s">
        <v>212</v>
      </c>
      <c r="G49" s="336"/>
      <c r="H49" s="336"/>
      <c r="I49" s="336"/>
    </row>
    <row r="50" spans="2:21" ht="45" customHeight="1">
      <c r="B50" s="371"/>
      <c r="C50" s="130" t="s">
        <v>173</v>
      </c>
      <c r="D50" s="150" t="s">
        <v>701</v>
      </c>
      <c r="E50" s="130" t="s">
        <v>702</v>
      </c>
      <c r="F50" s="130" t="s">
        <v>173</v>
      </c>
      <c r="G50" s="130" t="s">
        <v>213</v>
      </c>
      <c r="H50" s="150" t="s">
        <v>701</v>
      </c>
      <c r="I50" s="130" t="s">
        <v>702</v>
      </c>
      <c r="J50" s="58" t="s">
        <v>394</v>
      </c>
      <c r="K50" s="62" t="s">
        <v>395</v>
      </c>
      <c r="S50" s="67">
        <v>347</v>
      </c>
      <c r="U50" s="1"/>
    </row>
    <row r="51" spans="2:21">
      <c r="B51" s="151"/>
      <c r="C51" s="152"/>
      <c r="D51" s="153"/>
      <c r="E51" s="153"/>
      <c r="F51" s="152"/>
      <c r="G51" s="151"/>
      <c r="H51" s="153"/>
      <c r="I51" s="151"/>
      <c r="K51" s="41" t="str">
        <f>IF(AND(OR(F46="x",F47="x"),LEN(B51)=0),"(*) Completar la tabla de evaluación","")</f>
        <v/>
      </c>
    </row>
    <row r="52" spans="2:21">
      <c r="B52" s="151"/>
      <c r="C52" s="152"/>
      <c r="D52" s="153"/>
      <c r="E52" s="153"/>
      <c r="F52" s="152"/>
      <c r="G52" s="151"/>
      <c r="H52" s="153"/>
      <c r="I52" s="151"/>
    </row>
    <row r="53" spans="2:21">
      <c r="B53" s="151"/>
      <c r="C53" s="152"/>
      <c r="D53" s="153"/>
      <c r="E53" s="153"/>
      <c r="F53" s="152"/>
      <c r="G53" s="151"/>
      <c r="H53" s="153"/>
      <c r="I53" s="151"/>
    </row>
    <row r="54" spans="2:21" ht="20">
      <c r="B54" s="409" t="s">
        <v>703</v>
      </c>
      <c r="C54" s="409"/>
      <c r="D54" s="409"/>
      <c r="E54" s="409"/>
      <c r="F54" s="409"/>
      <c r="G54" s="409"/>
      <c r="H54" s="409"/>
      <c r="J54" s="63" t="s">
        <v>396</v>
      </c>
      <c r="K54" s="61" t="s">
        <v>397</v>
      </c>
      <c r="S54" s="67">
        <v>0</v>
      </c>
    </row>
  </sheetData>
  <sheetProtection algorithmName="SHA-512" hashValue="CXBxjSFaSsXoMlP3KU6ff4sCpxJrgJmp0A1c7douH9bs6BN4p7pqsN2IskIcRJcl8alJH+9CGAIeWVexnQLlrQ==" saltValue="ZmdeQ6oZrP/XDlefoS+NYg==" spinCount="100000" sheet="1" objects="1" scenarios="1" formatCells="0" formatRows="0" insertRows="0"/>
  <dataConsolidate link="1"/>
  <mergeCells count="83">
    <mergeCell ref="A32:H32"/>
    <mergeCell ref="G22:H22"/>
    <mergeCell ref="G30:H30"/>
    <mergeCell ref="G31:H31"/>
    <mergeCell ref="E22:F22"/>
    <mergeCell ref="C22:D22"/>
    <mergeCell ref="C30:D30"/>
    <mergeCell ref="E30:F30"/>
    <mergeCell ref="C31:D31"/>
    <mergeCell ref="E31:F31"/>
    <mergeCell ref="C23:D23"/>
    <mergeCell ref="E23:F23"/>
    <mergeCell ref="C24:D24"/>
    <mergeCell ref="C25:D25"/>
    <mergeCell ref="C26:D26"/>
    <mergeCell ref="C27:D27"/>
    <mergeCell ref="F41:H41"/>
    <mergeCell ref="A41:C41"/>
    <mergeCell ref="A43:C43"/>
    <mergeCell ref="F43:H43"/>
    <mergeCell ref="C46:E46"/>
    <mergeCell ref="A44:H44"/>
    <mergeCell ref="C45:E45"/>
    <mergeCell ref="A42:C42"/>
    <mergeCell ref="F42:H42"/>
    <mergeCell ref="B54:H54"/>
    <mergeCell ref="B49:B50"/>
    <mergeCell ref="C47:E47"/>
    <mergeCell ref="B48:H48"/>
    <mergeCell ref="C49:E49"/>
    <mergeCell ref="F49:I49"/>
    <mergeCell ref="A39:H39"/>
    <mergeCell ref="A40:C40"/>
    <mergeCell ref="F40:H40"/>
    <mergeCell ref="A5:C5"/>
    <mergeCell ref="F4:H4"/>
    <mergeCell ref="F5:H5"/>
    <mergeCell ref="A9:C9"/>
    <mergeCell ref="F8:H8"/>
    <mergeCell ref="F9:H9"/>
    <mergeCell ref="A4:C4"/>
    <mergeCell ref="A8:C8"/>
    <mergeCell ref="B19:H19"/>
    <mergeCell ref="A10:H10"/>
    <mergeCell ref="A20:H20"/>
    <mergeCell ref="G21:H21"/>
    <mergeCell ref="B11:G11"/>
    <mergeCell ref="E34:F34"/>
    <mergeCell ref="E33:F33"/>
    <mergeCell ref="C34:D34"/>
    <mergeCell ref="C33:D33"/>
    <mergeCell ref="A1:H1"/>
    <mergeCell ref="A3:H3"/>
    <mergeCell ref="A7:H7"/>
    <mergeCell ref="B15:G15"/>
    <mergeCell ref="B14:G14"/>
    <mergeCell ref="B17:G17"/>
    <mergeCell ref="B18:G18"/>
    <mergeCell ref="B13:G13"/>
    <mergeCell ref="B12:G12"/>
    <mergeCell ref="B16:G16"/>
    <mergeCell ref="C21:D21"/>
    <mergeCell ref="E21:F21"/>
    <mergeCell ref="A35:H35"/>
    <mergeCell ref="C36:D36"/>
    <mergeCell ref="E36:F36"/>
    <mergeCell ref="C37:D37"/>
    <mergeCell ref="E37:F37"/>
    <mergeCell ref="G23:H23"/>
    <mergeCell ref="C28:D28"/>
    <mergeCell ref="C29:D29"/>
    <mergeCell ref="E24:F24"/>
    <mergeCell ref="G24:H24"/>
    <mergeCell ref="E25:F25"/>
    <mergeCell ref="G25:H25"/>
    <mergeCell ref="E26:F26"/>
    <mergeCell ref="G26:H26"/>
    <mergeCell ref="E27:F27"/>
    <mergeCell ref="G27:H27"/>
    <mergeCell ref="E28:F28"/>
    <mergeCell ref="G28:H28"/>
    <mergeCell ref="E29:F29"/>
    <mergeCell ref="G29:H29"/>
  </mergeCells>
  <dataValidations xWindow="345" yWindow="481" count="5">
    <dataValidation type="textLength" allowBlank="1" showErrorMessage="1" error="Cantidad de caracteres NO valido." sqref="F5:H5 F9:H9 F41:H43" xr:uid="{00000000-0002-0000-1500-000000000000}">
      <formula1>Explicacion_LongMinimo</formula1>
      <formula2>Explicacion_LongMaximo</formula2>
    </dataValidation>
    <dataValidation type="custom" allowBlank="1" showDropDown="1" showInputMessage="1" showErrorMessage="1" error="Valor NO Válido." prompt="Ingrese &quot;X&quot;" sqref="D5:E5 D9:E9 F46:G47 D41:E43 B34 B37" xr:uid="{00000000-0002-0000-1500-000001000000}">
      <formula1>COUNTIF(Respuesta_SINO,TRIM(CELL("contents")))=1</formula1>
    </dataValidation>
    <dataValidation type="decimal" allowBlank="1" showInputMessage="1" showErrorMessage="1" error="Valor NO Válido" prompt="Ingrese Número" sqref="H11:H18 C22:H31" xr:uid="{00000000-0002-0000-1500-000002000000}">
      <formula1>Decimal2_Minimo</formula1>
      <formula2>Decimal2_Maximo</formula2>
    </dataValidation>
    <dataValidation type="date" allowBlank="1" showInputMessage="1" showErrorMessage="1" error="Fecha No Valida" prompt="(dd/mm/yyyy)" sqref="C51:C53 F51:F53" xr:uid="{00000000-0002-0000-1500-000003000000}">
      <formula1>Fecha_Minimo</formula1>
      <formula2>Fecha_Maximo</formula2>
    </dataValidation>
    <dataValidation type="custom" allowBlank="1" showInputMessage="1" showErrorMessage="1" error="Valor NO Válido" prompt="Ingrese &quot;X&quot;" sqref="C34:F34 C37:F37" xr:uid="{00000000-0002-0000-1500-000004000000}">
      <formula1>COUNTIF(Respuesta_SINO,TRIM(CELL("contents")))=1</formula1>
    </dataValidation>
  </dataValidations>
  <hyperlinks>
    <hyperlink ref="K3" location="Principal!A1" display="Volver al Indice" xr:uid="{00000000-0004-0000-1500-000000000000}"/>
  </hyperlinks>
  <pageMargins left="0.7" right="0.7" top="0.75" bottom="0.75" header="0.3" footer="0.3"/>
  <pageSetup paperSize="9" scale="94" orientation="portrait" r:id="rId1"/>
  <rowBreaks count="1" manualBreakCount="1">
    <brk id="43" max="8" man="1"/>
  </rowBreaks>
  <extLst>
    <ext xmlns:x14="http://schemas.microsoft.com/office/spreadsheetml/2009/9/main" uri="{CCE6A557-97BC-4b89-ADB6-D9C93CAAB3DF}">
      <x14:dataValidations xmlns:xm="http://schemas.microsoft.com/office/excel/2006/main" xWindow="345" yWindow="481" count="2">
        <x14:dataValidation type="list" allowBlank="1" showDropDown="1" showInputMessage="1" showErrorMessage="1" xr:uid="{00000000-0002-0000-1500-000005000000}">
          <x14:formula1>
            <xm:f>Validacion!$J$3:$J$4</xm:f>
          </x14:formula1>
          <xm:sqref>H51:H53 D52:D53</xm:sqref>
        </x14:dataValidation>
        <x14:dataValidation type="list" allowBlank="1" showDropDown="1" showInputMessage="1" showErrorMessage="1" error="Ingresar SI o NO" xr:uid="{00000000-0002-0000-1500-000006000000}">
          <x14:formula1>
            <xm:f>Validacion!$J$3:$J$4</xm:f>
          </x14:formula1>
          <xm:sqref>D51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V136"/>
  <sheetViews>
    <sheetView zoomScale="85" zoomScaleNormal="85" workbookViewId="0">
      <selection activeCell="E6" sqref="E6"/>
    </sheetView>
  </sheetViews>
  <sheetFormatPr baseColWidth="10" defaultColWidth="11.453125" defaultRowHeight="12.5"/>
  <cols>
    <col min="1" max="1" width="3.54296875" style="1" customWidth="1"/>
    <col min="2" max="2" width="11.08984375" style="1" customWidth="1"/>
    <col min="3" max="3" width="13.36328125" style="1" customWidth="1"/>
    <col min="4" max="4" width="16.08984375" style="1" customWidth="1"/>
    <col min="5" max="5" width="5" style="1" customWidth="1"/>
    <col min="6" max="6" width="6.08984375" style="1" customWidth="1"/>
    <col min="7" max="8" width="3.36328125" style="1" customWidth="1"/>
    <col min="9" max="9" width="3.08984375" style="1" customWidth="1"/>
    <col min="10" max="10" width="4.90625" style="1" customWidth="1"/>
    <col min="11" max="11" width="8.08984375" style="1" customWidth="1"/>
    <col min="12" max="12" width="3.08984375" style="1" customWidth="1"/>
    <col min="13" max="13" width="4" style="1" customWidth="1"/>
    <col min="14" max="14" width="1.08984375" style="1" customWidth="1"/>
    <col min="15" max="15" width="5.36328125" style="1" bestFit="1" customWidth="1"/>
    <col min="16" max="16" width="48.453125" style="1" customWidth="1"/>
    <col min="17" max="18" width="5" style="1" customWidth="1"/>
    <col min="19" max="19" width="5" style="67" customWidth="1"/>
    <col min="20" max="20" width="5.08984375" style="67" customWidth="1"/>
    <col min="21" max="21" width="2.08984375" style="67" customWidth="1"/>
    <col min="22" max="22" width="2.6328125" style="67" customWidth="1"/>
    <col min="23" max="16384" width="11.453125" style="1"/>
  </cols>
  <sheetData>
    <row r="1" spans="1:22" ht="14">
      <c r="A1" s="217" t="s">
        <v>52</v>
      </c>
      <c r="B1" s="217"/>
      <c r="C1" s="217"/>
      <c r="D1" s="217"/>
      <c r="E1" s="217"/>
      <c r="F1" s="217"/>
      <c r="G1" s="217"/>
      <c r="H1" s="217"/>
      <c r="I1" s="217"/>
      <c r="J1" s="217"/>
      <c r="K1" s="217"/>
      <c r="L1" s="217"/>
      <c r="M1" s="217"/>
      <c r="P1" s="94" t="str">
        <f>'15'!A1</f>
        <v xml:space="preserve">PILAR III: EL DIRECTORIO Y LA ALTA GERENCIA </v>
      </c>
      <c r="U1" s="67">
        <v>6</v>
      </c>
    </row>
    <row r="2" spans="1:22" ht="13"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c r="P2" s="94"/>
    </row>
    <row r="3" spans="1:22" ht="15" customHeight="1">
      <c r="A3" s="378" t="s">
        <v>705</v>
      </c>
      <c r="B3" s="378"/>
      <c r="C3" s="378"/>
      <c r="D3" s="378"/>
      <c r="E3" s="378"/>
      <c r="F3" s="378"/>
      <c r="G3" s="378"/>
      <c r="H3" s="378"/>
      <c r="I3" s="378"/>
      <c r="J3" s="378"/>
      <c r="K3" s="378"/>
      <c r="L3" s="378"/>
      <c r="M3" s="378"/>
      <c r="O3"/>
      <c r="P3" s="93" t="s">
        <v>355</v>
      </c>
      <c r="U3" s="67">
        <f>SUM(V:V)</f>
        <v>6</v>
      </c>
    </row>
    <row r="4" spans="1:22" ht="18" customHeight="1">
      <c r="A4" s="218"/>
      <c r="B4" s="218"/>
      <c r="C4" s="218"/>
      <c r="D4" s="219"/>
      <c r="E4" s="99" t="s">
        <v>1</v>
      </c>
      <c r="F4" s="99" t="s">
        <v>2</v>
      </c>
      <c r="G4" s="207" t="s">
        <v>3</v>
      </c>
      <c r="H4" s="207"/>
      <c r="I4" s="207"/>
      <c r="J4" s="207"/>
      <c r="K4" s="207"/>
      <c r="L4" s="207"/>
      <c r="M4" s="207"/>
      <c r="O4" s="54" t="s">
        <v>388</v>
      </c>
    </row>
    <row r="5" spans="1:22" ht="93" customHeight="1">
      <c r="A5" s="204" t="s">
        <v>707</v>
      </c>
      <c r="B5" s="205"/>
      <c r="C5" s="205"/>
      <c r="D5" s="206"/>
      <c r="E5" s="98"/>
      <c r="F5" s="98" t="s">
        <v>15</v>
      </c>
      <c r="G5" s="220" t="s">
        <v>909</v>
      </c>
      <c r="H5" s="237"/>
      <c r="I5" s="237"/>
      <c r="J5" s="237"/>
      <c r="K5" s="237"/>
      <c r="L5" s="237"/>
      <c r="M5" s="221"/>
      <c r="O5" s="55" t="str">
        <f>CONCATENATE("(",LEN(G5),")")</f>
        <v>(255)</v>
      </c>
      <c r="P5" s="53"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67">
        <v>83</v>
      </c>
      <c r="V5" s="68">
        <f>IF( AND(E5="",F5=""),0,IF(AND(F5&lt;&gt;"",G5=""),0,1))</f>
        <v>1</v>
      </c>
    </row>
    <row r="6" spans="1:22" ht="36.75" customHeight="1">
      <c r="A6" s="204" t="s">
        <v>708</v>
      </c>
      <c r="B6" s="205"/>
      <c r="C6" s="205"/>
      <c r="D6" s="206"/>
      <c r="E6" s="98" t="s">
        <v>15</v>
      </c>
      <c r="F6" s="98"/>
      <c r="G6" s="220"/>
      <c r="H6" s="237"/>
      <c r="I6" s="237"/>
      <c r="J6" s="237"/>
      <c r="K6" s="237"/>
      <c r="L6" s="237"/>
      <c r="M6" s="221"/>
      <c r="O6" s="55" t="str">
        <f>CONCATENATE("(",LEN(G6),")")</f>
        <v>(0)</v>
      </c>
      <c r="P6" s="53" t="str">
        <f>IF(( AND(E6="x",F6="x") ),"(*) Marcar solo un valor: Si o No",IF(AND(F6="x",LEN(G6)=0),"(*) Completar la celda de explicación",
CONCATENATE("(Si/No) Marcar con 'X' solo uno de los campos. (Explicación) Longitud Máxima de ",Explicacion_LongMaximo," caracteres")))</f>
        <v>(Si/No) Marcar con 'X' solo uno de los campos. (Explicación) Longitud Máxima de 1000 caracteres</v>
      </c>
      <c r="S6" s="67">
        <v>84</v>
      </c>
      <c r="V6" s="68">
        <f>IF( AND(E6="",F6=""),0,IF(AND(F6&lt;&gt;"",G6=""),0,1))</f>
        <v>1</v>
      </c>
    </row>
    <row r="7" spans="1:22" ht="45.75" customHeight="1">
      <c r="A7" s="204" t="s">
        <v>709</v>
      </c>
      <c r="B7" s="205"/>
      <c r="C7" s="205"/>
      <c r="D7" s="206"/>
      <c r="E7" s="98"/>
      <c r="F7" s="98" t="s">
        <v>15</v>
      </c>
      <c r="G7" s="220" t="s">
        <v>911</v>
      </c>
      <c r="H7" s="237"/>
      <c r="I7" s="237"/>
      <c r="J7" s="237"/>
      <c r="K7" s="237"/>
      <c r="L7" s="237"/>
      <c r="M7" s="221"/>
      <c r="O7" s="55" t="str">
        <f>CONCATENATE("(",LEN(G7),")")</f>
        <v>(58)</v>
      </c>
      <c r="P7" s="53" t="str">
        <f>IF(( AND(E7="x",F7="x") ),"(*) Marcar solo un valor: Si o No",IF(AND(F7="x",LEN(G7)=0),"(*) Completar la celda de explicación",
CONCATENATE("(Si/No) Marcar con 'X' solo uno de los campos. (Explicación) Longitud Máxima de ",Explicacion_LongMaximo," caracteres")))</f>
        <v>(Si/No) Marcar con 'X' solo uno de los campos. (Explicación) Longitud Máxima de 1000 caracteres</v>
      </c>
      <c r="S7" s="67">
        <v>85</v>
      </c>
      <c r="V7" s="68">
        <f>IF( AND(E7="",F7=""),0,IF(AND(F7&lt;&gt;"",G7=""),0,1))</f>
        <v>1</v>
      </c>
    </row>
    <row r="8" spans="1:22" ht="37.5" customHeight="1">
      <c r="A8" s="204" t="s">
        <v>706</v>
      </c>
      <c r="B8" s="205"/>
      <c r="C8" s="205"/>
      <c r="D8" s="206"/>
      <c r="E8" s="98"/>
      <c r="F8" s="98" t="s">
        <v>15</v>
      </c>
      <c r="G8" s="220" t="s">
        <v>911</v>
      </c>
      <c r="H8" s="237"/>
      <c r="I8" s="237"/>
      <c r="J8" s="237"/>
      <c r="K8" s="237"/>
      <c r="L8" s="237"/>
      <c r="M8" s="221"/>
      <c r="O8" s="55" t="str">
        <f>CONCATENATE("(",LEN(G8),")")</f>
        <v>(58)</v>
      </c>
      <c r="P8" s="53" t="str">
        <f>IF(( AND(E8="x",F8="x") ),"(*) Marcar solo un valor: Si o No",IF(AND(F8="x",LEN(G8)=0),"(*) Completar la celda de explicación",
CONCATENATE("(Si/No) Marcar con 'X' solo uno de los campos. (Explicación) Longitud Máxima de ",Explicacion_LongMaximo," caracteres")))</f>
        <v>(Si/No) Marcar con 'X' solo uno de los campos. (Explicación) Longitud Máxima de 1000 caracteres</v>
      </c>
      <c r="S8" s="67">
        <v>86</v>
      </c>
      <c r="V8" s="68">
        <f>IF( AND(E8="",F8=""),0,IF(AND(F8&lt;&gt;"",G8=""),0,1))</f>
        <v>1</v>
      </c>
    </row>
    <row r="9" spans="1:22" ht="15" customHeight="1">
      <c r="A9" s="439"/>
      <c r="B9" s="439"/>
      <c r="C9" s="439"/>
      <c r="D9" s="439"/>
      <c r="E9" s="439"/>
      <c r="F9" s="439"/>
      <c r="G9" s="439"/>
      <c r="H9" s="439"/>
      <c r="I9" s="439"/>
      <c r="J9" s="439"/>
      <c r="K9" s="439"/>
      <c r="L9" s="439"/>
      <c r="M9" s="439"/>
    </row>
    <row r="10" spans="1:22" ht="14.5">
      <c r="A10" s="378" t="s">
        <v>710</v>
      </c>
      <c r="B10" s="378"/>
      <c r="C10" s="378"/>
      <c r="D10" s="378"/>
      <c r="E10" s="378"/>
      <c r="F10" s="378"/>
      <c r="G10" s="378"/>
      <c r="H10" s="378"/>
      <c r="I10" s="378"/>
      <c r="J10" s="378"/>
      <c r="K10" s="378"/>
      <c r="L10" s="378"/>
      <c r="M10" s="378"/>
      <c r="O10"/>
    </row>
    <row r="11" spans="1:22" ht="18" customHeight="1">
      <c r="A11" s="218"/>
      <c r="B11" s="218"/>
      <c r="C11" s="218"/>
      <c r="D11" s="219"/>
      <c r="E11" s="99" t="s">
        <v>1</v>
      </c>
      <c r="F11" s="99" t="s">
        <v>2</v>
      </c>
      <c r="G11" s="207" t="s">
        <v>3</v>
      </c>
      <c r="H11" s="207"/>
      <c r="I11" s="207"/>
      <c r="J11" s="207"/>
      <c r="K11" s="207"/>
      <c r="L11" s="207"/>
      <c r="M11" s="207"/>
      <c r="O11" s="54" t="s">
        <v>388</v>
      </c>
    </row>
    <row r="12" spans="1:22" ht="79.5" customHeight="1">
      <c r="A12" s="261" t="s">
        <v>215</v>
      </c>
      <c r="B12" s="262"/>
      <c r="C12" s="262"/>
      <c r="D12" s="263"/>
      <c r="E12" s="98"/>
      <c r="F12" s="98" t="s">
        <v>15</v>
      </c>
      <c r="G12" s="220" t="s">
        <v>910</v>
      </c>
      <c r="H12" s="237"/>
      <c r="I12" s="237"/>
      <c r="J12" s="237"/>
      <c r="K12" s="237"/>
      <c r="L12" s="237"/>
      <c r="M12" s="221"/>
      <c r="O12" s="55" t="str">
        <f>CONCATENATE("(",LEN(G12),")")</f>
        <v>(38)</v>
      </c>
      <c r="P12" s="53" t="str">
        <f>IF(( AND(E12="x",F12="x") ),"(*) Marcar solo un valor: Si o No",IF(AND(F12="x",LEN(G12)=0),"(*) Completar la celda de explicación",
CONCATENATE("(Si/No) Marcar con 'X' solo uno de los campos. (Explicación) Longitud Máxima de ",Explicacion_LongMaximo," caracteres")))</f>
        <v>(Si/No) Marcar con 'X' solo uno de los campos. (Explicación) Longitud Máxima de 1000 caracteres</v>
      </c>
      <c r="S12" s="67">
        <v>87</v>
      </c>
      <c r="V12" s="68">
        <f>IF( AND(E12="",F12=""),0,IF(AND(F12&lt;&gt;"",G12=""),0,1))</f>
        <v>1</v>
      </c>
    </row>
    <row r="13" spans="1:22">
      <c r="A13" s="439"/>
      <c r="B13" s="439"/>
      <c r="C13" s="439"/>
      <c r="D13" s="439"/>
      <c r="E13" s="439"/>
      <c r="F13" s="439"/>
      <c r="G13" s="439"/>
      <c r="H13" s="439"/>
      <c r="I13" s="439"/>
      <c r="J13" s="439"/>
      <c r="K13" s="439"/>
      <c r="L13" s="439"/>
      <c r="M13" s="439"/>
    </row>
    <row r="14" spans="1:22" ht="14.5">
      <c r="A14" s="378" t="s">
        <v>711</v>
      </c>
      <c r="B14" s="378"/>
      <c r="C14" s="378"/>
      <c r="D14" s="378"/>
      <c r="E14" s="378"/>
      <c r="F14" s="378"/>
      <c r="G14" s="378"/>
      <c r="H14" s="378"/>
      <c r="I14" s="378"/>
      <c r="J14" s="378"/>
      <c r="K14" s="378"/>
      <c r="L14" s="378"/>
      <c r="M14" s="378"/>
      <c r="O14"/>
    </row>
    <row r="15" spans="1:22" ht="18" customHeight="1">
      <c r="A15" s="218"/>
      <c r="B15" s="218"/>
      <c r="C15" s="218"/>
      <c r="D15" s="219"/>
      <c r="E15" s="99" t="s">
        <v>1</v>
      </c>
      <c r="F15" s="99" t="s">
        <v>2</v>
      </c>
      <c r="G15" s="207" t="s">
        <v>3</v>
      </c>
      <c r="H15" s="207"/>
      <c r="I15" s="207"/>
      <c r="J15" s="207"/>
      <c r="K15" s="207"/>
      <c r="L15" s="207"/>
      <c r="M15" s="207"/>
      <c r="O15" s="54" t="s">
        <v>388</v>
      </c>
    </row>
    <row r="16" spans="1:22" ht="80.25" customHeight="1">
      <c r="A16" s="261" t="s">
        <v>611</v>
      </c>
      <c r="B16" s="262"/>
      <c r="C16" s="262"/>
      <c r="D16" s="263"/>
      <c r="E16" s="98"/>
      <c r="F16" s="98" t="s">
        <v>15</v>
      </c>
      <c r="G16" s="220" t="s">
        <v>899</v>
      </c>
      <c r="H16" s="237"/>
      <c r="I16" s="237"/>
      <c r="J16" s="237"/>
      <c r="K16" s="237"/>
      <c r="L16" s="237"/>
      <c r="M16" s="221"/>
      <c r="O16" s="55" t="str">
        <f>CONCATENATE("(",LEN(G16),")")</f>
        <v>(254)</v>
      </c>
      <c r="P16" s="53" t="str">
        <f>IF(( AND(E16="x",F16="x") ),"(*) Marcar solo un valor: Si o No",IF(AND(F16="x",LEN(G16)=0),"(*) Completar la celda de explicación",
CONCATENATE("(Si/No) Marcar con 'X' solo uno de los campos. (Explicación) Longitud Máxima de ",Explicacion_LongMaximo," caracteres")))</f>
        <v>(Si/No) Marcar con 'X' solo uno de los campos. (Explicación) Longitud Máxima de 1000 caracteres</v>
      </c>
      <c r="S16" s="67">
        <v>88</v>
      </c>
      <c r="V16" s="68">
        <f>IF( AND(E16="",F16=""),0,IF(AND(F16&lt;&gt;"",G16=""),0,1))</f>
        <v>1</v>
      </c>
    </row>
    <row r="17" spans="1:20" ht="28.5" customHeight="1">
      <c r="A17" s="440" t="s">
        <v>216</v>
      </c>
      <c r="B17" s="440"/>
      <c r="C17" s="440"/>
      <c r="D17" s="440"/>
      <c r="E17" s="440"/>
      <c r="F17" s="440"/>
      <c r="G17" s="440"/>
      <c r="H17" s="440"/>
      <c r="I17" s="440"/>
      <c r="J17" s="440"/>
      <c r="K17" s="440"/>
      <c r="L17" s="440"/>
      <c r="M17" s="440"/>
      <c r="O17"/>
    </row>
    <row r="18" spans="1:20" ht="15" customHeight="1">
      <c r="C18" s="218"/>
      <c r="D18" s="218"/>
      <c r="E18" s="219"/>
      <c r="F18" s="296" t="s">
        <v>1</v>
      </c>
      <c r="G18" s="355"/>
      <c r="H18" s="297"/>
      <c r="I18" s="296" t="s">
        <v>2</v>
      </c>
      <c r="J18" s="297"/>
    </row>
    <row r="19" spans="1:20" ht="15.75" customHeight="1">
      <c r="C19" s="223" t="s">
        <v>217</v>
      </c>
      <c r="D19" s="264"/>
      <c r="E19" s="264"/>
      <c r="F19" s="321" t="s">
        <v>15</v>
      </c>
      <c r="G19" s="323"/>
      <c r="H19" s="322"/>
      <c r="I19" s="321"/>
      <c r="J19" s="322"/>
      <c r="P19" s="41" t="str">
        <f>IF(( AND($F$19="x",$I$19="x") ),"(*) Marcar solo un valor: Si o No","")</f>
        <v/>
      </c>
      <c r="S19" s="67">
        <v>228</v>
      </c>
    </row>
    <row r="20" spans="1:20" ht="15.75" customHeight="1">
      <c r="C20" s="223" t="s">
        <v>218</v>
      </c>
      <c r="D20" s="264"/>
      <c r="E20" s="264"/>
      <c r="F20" s="321"/>
      <c r="G20" s="323"/>
      <c r="H20" s="322"/>
      <c r="I20" s="321" t="s">
        <v>15</v>
      </c>
      <c r="J20" s="322"/>
      <c r="P20" s="41" t="str">
        <f>IF(( AND($F$20="x",$I$20="x") ),"(*) Marcar solo un valor: Si o No","")</f>
        <v/>
      </c>
      <c r="S20" s="67">
        <v>229</v>
      </c>
    </row>
    <row r="21" spans="1:20" ht="37.5" customHeight="1">
      <c r="A21" s="312" t="s">
        <v>219</v>
      </c>
      <c r="B21" s="312"/>
      <c r="C21" s="312"/>
      <c r="D21" s="312"/>
      <c r="E21" s="312"/>
      <c r="F21" s="312"/>
      <c r="G21" s="312"/>
      <c r="H21" s="312"/>
      <c r="I21" s="312"/>
      <c r="J21" s="312"/>
      <c r="K21" s="312"/>
      <c r="L21" s="312"/>
      <c r="M21" s="312"/>
      <c r="O21"/>
    </row>
    <row r="22" spans="1:20">
      <c r="A22" s="23"/>
      <c r="B22" s="427" t="s">
        <v>389</v>
      </c>
      <c r="C22" s="428"/>
      <c r="D22" s="428"/>
      <c r="E22" s="428"/>
      <c r="F22" s="428"/>
      <c r="G22" s="428"/>
      <c r="H22" s="428"/>
      <c r="I22" s="428"/>
      <c r="J22" s="428"/>
      <c r="K22" s="428"/>
      <c r="L22" s="428"/>
      <c r="M22" s="429"/>
    </row>
    <row r="23" spans="1:20">
      <c r="B23" s="308" t="s">
        <v>220</v>
      </c>
      <c r="C23" s="308"/>
      <c r="D23" s="214"/>
      <c r="E23" s="214"/>
      <c r="F23" s="214"/>
      <c r="G23" s="214"/>
      <c r="H23" s="214"/>
      <c r="I23" s="214"/>
      <c r="J23" s="214"/>
      <c r="K23" s="214"/>
      <c r="L23" s="214"/>
      <c r="M23" s="214"/>
      <c r="S23" s="67">
        <v>230</v>
      </c>
    </row>
    <row r="24" spans="1:20">
      <c r="B24" s="308" t="s">
        <v>221</v>
      </c>
      <c r="C24" s="308"/>
      <c r="D24" s="213"/>
      <c r="E24" s="213"/>
      <c r="F24" s="213"/>
      <c r="G24" s="213"/>
      <c r="H24" s="213"/>
      <c r="I24" s="213"/>
      <c r="J24" s="213"/>
      <c r="K24" s="213"/>
      <c r="L24" s="213"/>
      <c r="M24" s="213"/>
      <c r="S24" s="67">
        <v>231</v>
      </c>
    </row>
    <row r="25" spans="1:20">
      <c r="B25" s="308" t="s">
        <v>222</v>
      </c>
      <c r="C25" s="308"/>
      <c r="D25" s="214"/>
      <c r="E25" s="214"/>
      <c r="F25" s="214"/>
      <c r="G25" s="214"/>
      <c r="H25" s="214"/>
      <c r="I25" s="214"/>
      <c r="J25" s="214"/>
      <c r="K25" s="214"/>
      <c r="L25" s="214"/>
      <c r="M25" s="214"/>
      <c r="S25" s="67">
        <v>232</v>
      </c>
    </row>
    <row r="26" spans="1:20">
      <c r="A26" s="229"/>
      <c r="B26" s="439"/>
      <c r="C26" s="439"/>
      <c r="D26" s="439"/>
      <c r="E26" s="439"/>
      <c r="F26" s="439"/>
      <c r="G26" s="439"/>
      <c r="H26" s="439"/>
      <c r="I26" s="439"/>
      <c r="J26" s="439"/>
      <c r="K26" s="439"/>
      <c r="L26" s="439"/>
      <c r="M26" s="439"/>
    </row>
    <row r="27" spans="1:20" ht="15" customHeight="1">
      <c r="B27" s="223" t="s">
        <v>360</v>
      </c>
      <c r="C27" s="223"/>
      <c r="D27" s="223" t="s">
        <v>173</v>
      </c>
      <c r="E27" s="223"/>
      <c r="F27" s="223"/>
      <c r="G27" s="417" t="s">
        <v>223</v>
      </c>
      <c r="H27" s="392"/>
      <c r="I27" s="392"/>
      <c r="J27" s="393"/>
      <c r="K27" s="421" t="s">
        <v>549</v>
      </c>
      <c r="L27" s="422"/>
      <c r="M27" s="423"/>
    </row>
    <row r="28" spans="1:20" ht="21" customHeight="1">
      <c r="B28" s="223"/>
      <c r="C28" s="223"/>
      <c r="D28" s="3" t="s">
        <v>224</v>
      </c>
      <c r="E28" s="223" t="s">
        <v>225</v>
      </c>
      <c r="F28" s="223"/>
      <c r="G28" s="418"/>
      <c r="H28" s="419"/>
      <c r="I28" s="419"/>
      <c r="J28" s="420"/>
      <c r="K28" s="424"/>
      <c r="L28" s="425"/>
      <c r="M28" s="426"/>
      <c r="O28" s="58" t="s">
        <v>394</v>
      </c>
      <c r="P28" s="62" t="s">
        <v>395</v>
      </c>
      <c r="S28" s="67">
        <v>233</v>
      </c>
    </row>
    <row r="29" spans="1:20">
      <c r="B29" s="397"/>
      <c r="C29" s="398"/>
      <c r="D29" s="97"/>
      <c r="E29" s="213"/>
      <c r="F29" s="213"/>
      <c r="G29" s="414"/>
      <c r="H29" s="415"/>
      <c r="I29" s="415"/>
      <c r="J29" s="416"/>
      <c r="K29" s="414"/>
      <c r="L29" s="415"/>
      <c r="M29" s="416"/>
    </row>
    <row r="30" spans="1:20">
      <c r="B30" s="397"/>
      <c r="C30" s="398"/>
      <c r="D30" s="97"/>
      <c r="E30" s="213"/>
      <c r="F30" s="213"/>
      <c r="G30" s="414"/>
      <c r="H30" s="415"/>
      <c r="I30" s="415"/>
      <c r="J30" s="416"/>
      <c r="K30" s="414"/>
      <c r="L30" s="415"/>
      <c r="M30" s="416"/>
    </row>
    <row r="31" spans="1:20" ht="20">
      <c r="B31" s="308" t="s">
        <v>226</v>
      </c>
      <c r="C31" s="308"/>
      <c r="D31" s="308"/>
      <c r="E31" s="308"/>
      <c r="F31" s="308"/>
      <c r="G31" s="441"/>
      <c r="H31" s="442"/>
      <c r="I31" s="442"/>
      <c r="J31" s="442"/>
      <c r="K31" s="442"/>
      <c r="L31" s="442"/>
      <c r="M31" s="443"/>
      <c r="O31" s="63" t="s">
        <v>396</v>
      </c>
      <c r="P31" s="61" t="s">
        <v>397</v>
      </c>
      <c r="S31" s="67">
        <v>0</v>
      </c>
      <c r="T31" s="67">
        <v>234</v>
      </c>
    </row>
    <row r="32" spans="1:20">
      <c r="B32" s="308" t="s">
        <v>227</v>
      </c>
      <c r="C32" s="308"/>
      <c r="D32" s="308"/>
      <c r="E32" s="308"/>
      <c r="F32" s="308"/>
      <c r="G32" s="441"/>
      <c r="H32" s="442"/>
      <c r="I32" s="442"/>
      <c r="J32" s="442"/>
      <c r="K32" s="442"/>
      <c r="L32" s="442"/>
      <c r="M32" s="443"/>
      <c r="S32" s="67">
        <v>235</v>
      </c>
    </row>
    <row r="33" spans="1:19" ht="8.25" customHeight="1">
      <c r="B33" s="308" t="s">
        <v>228</v>
      </c>
      <c r="C33" s="308"/>
      <c r="D33" s="308"/>
      <c r="E33" s="308"/>
      <c r="F33" s="308"/>
      <c r="G33" s="435"/>
      <c r="H33" s="436"/>
      <c r="I33" s="436"/>
      <c r="J33" s="437"/>
      <c r="K33" s="435"/>
      <c r="L33" s="436"/>
      <c r="M33" s="437"/>
    </row>
    <row r="34" spans="1:19" ht="13">
      <c r="B34" s="308"/>
      <c r="C34" s="308"/>
      <c r="D34" s="308"/>
      <c r="E34" s="308"/>
      <c r="F34" s="308"/>
      <c r="G34" s="35" t="s">
        <v>229</v>
      </c>
      <c r="I34" s="98"/>
      <c r="J34" s="36"/>
      <c r="K34" s="35" t="s">
        <v>230</v>
      </c>
      <c r="L34" s="98"/>
      <c r="M34" s="36"/>
      <c r="P34" s="41" t="str">
        <f>IF(( AND(I34="x",L34="x") ),"(*) Marcar solo un valor: Si o No","")</f>
        <v/>
      </c>
      <c r="S34" s="67">
        <v>236</v>
      </c>
    </row>
    <row r="35" spans="1:19" ht="7.5" customHeight="1">
      <c r="B35" s="308"/>
      <c r="C35" s="308"/>
      <c r="D35" s="308"/>
      <c r="E35" s="308"/>
      <c r="F35" s="308"/>
      <c r="G35" s="438"/>
      <c r="H35" s="218"/>
      <c r="I35" s="218"/>
      <c r="J35" s="219"/>
      <c r="K35" s="438"/>
      <c r="L35" s="218"/>
      <c r="M35" s="219"/>
    </row>
    <row r="36" spans="1:19" ht="4.5" customHeight="1">
      <c r="B36" s="430" t="s">
        <v>231</v>
      </c>
      <c r="C36" s="267"/>
      <c r="D36" s="267"/>
      <c r="E36" s="267"/>
      <c r="F36" s="431"/>
      <c r="G36" s="435"/>
      <c r="H36" s="436"/>
      <c r="I36" s="436"/>
      <c r="J36" s="437"/>
      <c r="K36" s="435"/>
      <c r="L36" s="436"/>
      <c r="M36" s="437"/>
    </row>
    <row r="37" spans="1:19" ht="13">
      <c r="B37" s="432"/>
      <c r="C37" s="312"/>
      <c r="D37" s="312"/>
      <c r="E37" s="312"/>
      <c r="F37" s="375"/>
      <c r="G37" s="35" t="s">
        <v>229</v>
      </c>
      <c r="I37" s="98"/>
      <c r="J37" s="36"/>
      <c r="K37" s="35" t="s">
        <v>230</v>
      </c>
      <c r="L37" s="98"/>
      <c r="M37" s="36"/>
      <c r="P37" s="41" t="str">
        <f>IF(( AND(I37="x",L37="x") ),"(*) Marcar solo un valor: Si o No","")</f>
        <v/>
      </c>
      <c r="S37" s="67">
        <v>237</v>
      </c>
    </row>
    <row r="38" spans="1:19" ht="5.25" customHeight="1">
      <c r="B38" s="433"/>
      <c r="C38" s="230"/>
      <c r="D38" s="230"/>
      <c r="E38" s="230"/>
      <c r="F38" s="434"/>
      <c r="G38" s="438"/>
      <c r="H38" s="218"/>
      <c r="I38" s="218"/>
      <c r="J38" s="219"/>
      <c r="K38" s="438"/>
      <c r="L38" s="218"/>
      <c r="M38" s="219"/>
    </row>
    <row r="39" spans="1:19" ht="30" customHeight="1">
      <c r="A39" s="33" t="s">
        <v>214</v>
      </c>
      <c r="B39" s="376" t="s">
        <v>361</v>
      </c>
      <c r="C39" s="376"/>
      <c r="D39" s="376"/>
      <c r="E39" s="376"/>
      <c r="F39" s="376"/>
      <c r="G39" s="376"/>
      <c r="H39" s="376"/>
      <c r="I39" s="376"/>
      <c r="J39" s="376"/>
      <c r="K39" s="376"/>
      <c r="L39" s="376"/>
      <c r="M39" s="376"/>
    </row>
    <row r="40" spans="1:19" ht="14.5">
      <c r="A40" s="38"/>
      <c r="B40" s="376" t="s">
        <v>362</v>
      </c>
      <c r="C40" s="376"/>
      <c r="D40" s="376"/>
      <c r="E40" s="376"/>
      <c r="F40" s="376"/>
      <c r="G40" s="376"/>
      <c r="H40" s="376"/>
      <c r="I40" s="376"/>
      <c r="J40" s="376"/>
      <c r="K40" s="376"/>
      <c r="L40" s="376"/>
      <c r="M40" s="376"/>
    </row>
    <row r="41" spans="1:19">
      <c r="A41" s="33" t="s">
        <v>214</v>
      </c>
      <c r="B41" s="366" t="s">
        <v>704</v>
      </c>
      <c r="C41" s="366"/>
      <c r="D41" s="366"/>
      <c r="E41" s="366"/>
      <c r="F41" s="366"/>
      <c r="G41" s="366"/>
      <c r="H41" s="366"/>
      <c r="I41" s="366"/>
      <c r="J41" s="366"/>
      <c r="K41" s="366"/>
      <c r="L41" s="366"/>
      <c r="M41" s="366"/>
    </row>
    <row r="42" spans="1:19" ht="14.5">
      <c r="A42" s="13"/>
      <c r="B42" s="4"/>
      <c r="C42" s="4"/>
      <c r="D42" s="4"/>
      <c r="E42" s="4"/>
      <c r="F42" s="4"/>
    </row>
    <row r="43" spans="1:19">
      <c r="B43" s="427" t="s">
        <v>393</v>
      </c>
      <c r="C43" s="428"/>
      <c r="D43" s="428"/>
      <c r="E43" s="428"/>
      <c r="F43" s="428"/>
      <c r="G43" s="428"/>
      <c r="H43" s="428"/>
      <c r="I43" s="428"/>
      <c r="J43" s="428"/>
      <c r="K43" s="428"/>
      <c r="L43" s="428"/>
      <c r="M43" s="429"/>
    </row>
    <row r="44" spans="1:19">
      <c r="B44" s="308" t="s">
        <v>220</v>
      </c>
      <c r="C44" s="308"/>
      <c r="D44" s="214"/>
      <c r="E44" s="214"/>
      <c r="F44" s="214"/>
      <c r="G44" s="214"/>
      <c r="H44" s="214"/>
      <c r="I44" s="214"/>
      <c r="J44" s="214"/>
      <c r="K44" s="214"/>
      <c r="L44" s="214"/>
      <c r="M44" s="214"/>
      <c r="S44" s="67">
        <v>238</v>
      </c>
    </row>
    <row r="45" spans="1:19">
      <c r="B45" s="308" t="s">
        <v>221</v>
      </c>
      <c r="C45" s="308"/>
      <c r="D45" s="213"/>
      <c r="E45" s="213"/>
      <c r="F45" s="213"/>
      <c r="G45" s="213"/>
      <c r="H45" s="213"/>
      <c r="I45" s="213"/>
      <c r="J45" s="213"/>
      <c r="K45" s="213"/>
      <c r="L45" s="213"/>
      <c r="M45" s="213"/>
      <c r="S45" s="67">
        <v>239</v>
      </c>
    </row>
    <row r="46" spans="1:19">
      <c r="B46" s="308" t="s">
        <v>222</v>
      </c>
      <c r="C46" s="308"/>
      <c r="D46" s="214"/>
      <c r="E46" s="214"/>
      <c r="F46" s="214"/>
      <c r="G46" s="214"/>
      <c r="H46" s="214"/>
      <c r="I46" s="214"/>
      <c r="J46" s="214"/>
      <c r="K46" s="214"/>
      <c r="L46" s="214"/>
      <c r="M46" s="214"/>
      <c r="S46" s="67">
        <v>240</v>
      </c>
    </row>
    <row r="47" spans="1:19">
      <c r="A47" s="229"/>
      <c r="B47" s="439"/>
      <c r="C47" s="439"/>
      <c r="D47" s="439"/>
      <c r="E47" s="439"/>
      <c r="F47" s="439"/>
      <c r="G47" s="439"/>
      <c r="H47" s="439"/>
      <c r="I47" s="439"/>
      <c r="J47" s="439"/>
      <c r="K47" s="439"/>
      <c r="L47" s="439"/>
      <c r="M47" s="439"/>
    </row>
    <row r="48" spans="1:19" ht="15" customHeight="1">
      <c r="B48" s="223" t="s">
        <v>360</v>
      </c>
      <c r="C48" s="223"/>
      <c r="D48" s="223" t="s">
        <v>173</v>
      </c>
      <c r="E48" s="223"/>
      <c r="F48" s="223"/>
      <c r="G48" s="417" t="s">
        <v>223</v>
      </c>
      <c r="H48" s="392"/>
      <c r="I48" s="392"/>
      <c r="J48" s="393"/>
      <c r="K48" s="421" t="s">
        <v>549</v>
      </c>
      <c r="L48" s="422"/>
      <c r="M48" s="423"/>
    </row>
    <row r="49" spans="1:20" ht="21" customHeight="1">
      <c r="B49" s="223"/>
      <c r="C49" s="223"/>
      <c r="D49" s="3" t="s">
        <v>224</v>
      </c>
      <c r="E49" s="223" t="s">
        <v>225</v>
      </c>
      <c r="F49" s="223"/>
      <c r="G49" s="418"/>
      <c r="H49" s="419"/>
      <c r="I49" s="419"/>
      <c r="J49" s="420"/>
      <c r="K49" s="424"/>
      <c r="L49" s="425"/>
      <c r="M49" s="426"/>
      <c r="O49" s="58" t="s">
        <v>394</v>
      </c>
      <c r="P49" s="62" t="s">
        <v>395</v>
      </c>
      <c r="S49" s="67">
        <v>241</v>
      </c>
    </row>
    <row r="50" spans="1:20">
      <c r="B50" s="397"/>
      <c r="C50" s="398"/>
      <c r="D50" s="97"/>
      <c r="E50" s="213"/>
      <c r="F50" s="213"/>
      <c r="G50" s="414"/>
      <c r="H50" s="415"/>
      <c r="I50" s="415"/>
      <c r="J50" s="416"/>
      <c r="K50" s="414"/>
      <c r="L50" s="415"/>
      <c r="M50" s="416"/>
    </row>
    <row r="51" spans="1:20">
      <c r="B51" s="397"/>
      <c r="C51" s="398"/>
      <c r="D51" s="97"/>
      <c r="E51" s="213"/>
      <c r="F51" s="213"/>
      <c r="G51" s="414"/>
      <c r="H51" s="415"/>
      <c r="I51" s="415"/>
      <c r="J51" s="416"/>
      <c r="K51" s="414"/>
      <c r="L51" s="415"/>
      <c r="M51" s="416"/>
    </row>
    <row r="52" spans="1:20" ht="20">
      <c r="B52" s="308" t="s">
        <v>226</v>
      </c>
      <c r="C52" s="308"/>
      <c r="D52" s="308"/>
      <c r="E52" s="308"/>
      <c r="F52" s="308"/>
      <c r="G52" s="441"/>
      <c r="H52" s="442"/>
      <c r="I52" s="442"/>
      <c r="J52" s="442"/>
      <c r="K52" s="442"/>
      <c r="L52" s="442"/>
      <c r="M52" s="443"/>
      <c r="O52" s="63" t="s">
        <v>396</v>
      </c>
      <c r="P52" s="61" t="s">
        <v>397</v>
      </c>
      <c r="S52" s="67">
        <v>0</v>
      </c>
      <c r="T52" s="67">
        <v>242</v>
      </c>
    </row>
    <row r="53" spans="1:20">
      <c r="B53" s="308" t="s">
        <v>227</v>
      </c>
      <c r="C53" s="308"/>
      <c r="D53" s="308"/>
      <c r="E53" s="308"/>
      <c r="F53" s="308"/>
      <c r="G53" s="441"/>
      <c r="H53" s="442"/>
      <c r="I53" s="442"/>
      <c r="J53" s="442"/>
      <c r="K53" s="442"/>
      <c r="L53" s="442"/>
      <c r="M53" s="443"/>
      <c r="S53" s="67">
        <v>243</v>
      </c>
    </row>
    <row r="54" spans="1:20" ht="8.25" customHeight="1">
      <c r="B54" s="308" t="s">
        <v>228</v>
      </c>
      <c r="C54" s="308"/>
      <c r="D54" s="308"/>
      <c r="E54" s="308"/>
      <c r="F54" s="308"/>
      <c r="G54" s="435"/>
      <c r="H54" s="436"/>
      <c r="I54" s="436"/>
      <c r="J54" s="437"/>
      <c r="K54" s="435"/>
      <c r="L54" s="436"/>
      <c r="M54" s="437"/>
    </row>
    <row r="55" spans="1:20" ht="13">
      <c r="B55" s="308"/>
      <c r="C55" s="308"/>
      <c r="D55" s="308"/>
      <c r="E55" s="308"/>
      <c r="F55" s="308"/>
      <c r="G55" s="35" t="s">
        <v>229</v>
      </c>
      <c r="I55" s="98"/>
      <c r="J55" s="36"/>
      <c r="K55" s="35" t="s">
        <v>230</v>
      </c>
      <c r="L55" s="98"/>
      <c r="M55" s="36"/>
      <c r="P55" s="41" t="str">
        <f>IF(( AND(I55="x",L55="x") ),"(*) Marcar solo un valor: Si o No","")</f>
        <v/>
      </c>
      <c r="S55" s="67">
        <v>244</v>
      </c>
    </row>
    <row r="56" spans="1:20" ht="7.5" customHeight="1">
      <c r="B56" s="308"/>
      <c r="C56" s="308"/>
      <c r="D56" s="308"/>
      <c r="E56" s="308"/>
      <c r="F56" s="308"/>
      <c r="G56" s="438"/>
      <c r="H56" s="218"/>
      <c r="I56" s="218"/>
      <c r="J56" s="219"/>
      <c r="K56" s="438"/>
      <c r="L56" s="218"/>
      <c r="M56" s="219"/>
    </row>
    <row r="57" spans="1:20" ht="4.5" customHeight="1">
      <c r="B57" s="430" t="s">
        <v>231</v>
      </c>
      <c r="C57" s="267"/>
      <c r="D57" s="267"/>
      <c r="E57" s="267"/>
      <c r="F57" s="431"/>
      <c r="G57" s="435"/>
      <c r="H57" s="436"/>
      <c r="I57" s="436"/>
      <c r="J57" s="437"/>
      <c r="K57" s="435"/>
      <c r="L57" s="436"/>
      <c r="M57" s="437"/>
    </row>
    <row r="58" spans="1:20" ht="13">
      <c r="B58" s="432"/>
      <c r="C58" s="312"/>
      <c r="D58" s="312"/>
      <c r="E58" s="312"/>
      <c r="F58" s="375"/>
      <c r="G58" s="35" t="s">
        <v>229</v>
      </c>
      <c r="I58" s="98"/>
      <c r="J58" s="36"/>
      <c r="K58" s="35" t="s">
        <v>230</v>
      </c>
      <c r="L58" s="98"/>
      <c r="M58" s="36"/>
      <c r="P58" s="41" t="str">
        <f>IF(( AND(I58="x",L58="x") ),"(*) Marcar solo un valor: Si o No","")</f>
        <v/>
      </c>
      <c r="S58" s="67">
        <v>245</v>
      </c>
    </row>
    <row r="59" spans="1:20" ht="5.25" customHeight="1">
      <c r="B59" s="433"/>
      <c r="C59" s="230"/>
      <c r="D59" s="230"/>
      <c r="E59" s="230"/>
      <c r="F59" s="434"/>
      <c r="G59" s="438"/>
      <c r="H59" s="218"/>
      <c r="I59" s="218"/>
      <c r="J59" s="219"/>
      <c r="K59" s="438"/>
      <c r="L59" s="218"/>
      <c r="M59" s="219"/>
    </row>
    <row r="60" spans="1:20" ht="30" customHeight="1">
      <c r="A60" s="33" t="s">
        <v>214</v>
      </c>
      <c r="B60" s="376" t="s">
        <v>361</v>
      </c>
      <c r="C60" s="376"/>
      <c r="D60" s="376"/>
      <c r="E60" s="376"/>
      <c r="F60" s="376"/>
      <c r="G60" s="376"/>
      <c r="H60" s="376"/>
      <c r="I60" s="376"/>
      <c r="J60" s="376"/>
      <c r="K60" s="376"/>
      <c r="L60" s="376"/>
      <c r="M60" s="376"/>
    </row>
    <row r="61" spans="1:20" ht="14.5">
      <c r="A61" s="38"/>
      <c r="B61" s="376" t="s">
        <v>362</v>
      </c>
      <c r="C61" s="376"/>
      <c r="D61" s="376"/>
      <c r="E61" s="376"/>
      <c r="F61" s="376"/>
      <c r="G61" s="376"/>
      <c r="H61" s="376"/>
      <c r="I61" s="376"/>
      <c r="J61" s="376"/>
      <c r="K61" s="376"/>
      <c r="L61" s="376"/>
      <c r="M61" s="376"/>
    </row>
    <row r="62" spans="1:20" ht="13.25" customHeight="1">
      <c r="A62" s="33" t="s">
        <v>214</v>
      </c>
      <c r="B62" s="366" t="s">
        <v>704</v>
      </c>
      <c r="C62" s="366"/>
      <c r="D62" s="366"/>
      <c r="E62" s="366"/>
      <c r="F62" s="366"/>
      <c r="G62" s="366"/>
      <c r="H62" s="366"/>
      <c r="I62" s="366"/>
      <c r="J62" s="366"/>
      <c r="K62" s="366"/>
      <c r="L62" s="366"/>
      <c r="M62" s="366"/>
    </row>
    <row r="64" spans="1:20">
      <c r="B64" s="427" t="s">
        <v>392</v>
      </c>
      <c r="C64" s="428"/>
      <c r="D64" s="428"/>
      <c r="E64" s="428"/>
      <c r="F64" s="428"/>
      <c r="G64" s="428"/>
      <c r="H64" s="428"/>
      <c r="I64" s="428"/>
      <c r="J64" s="428"/>
      <c r="K64" s="428"/>
      <c r="L64" s="428"/>
      <c r="M64" s="429"/>
    </row>
    <row r="65" spans="1:20">
      <c r="B65" s="308" t="s">
        <v>220</v>
      </c>
      <c r="C65" s="308"/>
      <c r="D65" s="214"/>
      <c r="E65" s="214"/>
      <c r="F65" s="214"/>
      <c r="G65" s="214"/>
      <c r="H65" s="214"/>
      <c r="I65" s="214"/>
      <c r="J65" s="214"/>
      <c r="K65" s="214"/>
      <c r="L65" s="214"/>
      <c r="M65" s="214"/>
      <c r="S65" s="67">
        <v>246</v>
      </c>
    </row>
    <row r="66" spans="1:20">
      <c r="B66" s="308" t="s">
        <v>221</v>
      </c>
      <c r="C66" s="308"/>
      <c r="D66" s="213"/>
      <c r="E66" s="213"/>
      <c r="F66" s="213"/>
      <c r="G66" s="213"/>
      <c r="H66" s="213"/>
      <c r="I66" s="213"/>
      <c r="J66" s="213"/>
      <c r="K66" s="213"/>
      <c r="L66" s="213"/>
      <c r="M66" s="213"/>
      <c r="S66" s="67">
        <v>247</v>
      </c>
    </row>
    <row r="67" spans="1:20">
      <c r="B67" s="308" t="s">
        <v>222</v>
      </c>
      <c r="C67" s="308"/>
      <c r="D67" s="214"/>
      <c r="E67" s="214"/>
      <c r="F67" s="214"/>
      <c r="G67" s="214"/>
      <c r="H67" s="214"/>
      <c r="I67" s="214"/>
      <c r="J67" s="214"/>
      <c r="K67" s="214"/>
      <c r="L67" s="214"/>
      <c r="M67" s="214"/>
      <c r="S67" s="67">
        <v>248</v>
      </c>
    </row>
    <row r="68" spans="1:20">
      <c r="A68" s="229"/>
      <c r="B68" s="439"/>
      <c r="C68" s="439"/>
      <c r="D68" s="439"/>
      <c r="E68" s="439"/>
      <c r="F68" s="439"/>
      <c r="G68" s="439"/>
      <c r="H68" s="439"/>
      <c r="I68" s="439"/>
      <c r="J68" s="439"/>
      <c r="K68" s="439"/>
      <c r="L68" s="439"/>
      <c r="M68" s="439"/>
    </row>
    <row r="69" spans="1:20" ht="15" customHeight="1">
      <c r="B69" s="223" t="s">
        <v>360</v>
      </c>
      <c r="C69" s="223"/>
      <c r="D69" s="223" t="s">
        <v>173</v>
      </c>
      <c r="E69" s="223"/>
      <c r="F69" s="223"/>
      <c r="G69" s="417" t="s">
        <v>223</v>
      </c>
      <c r="H69" s="392"/>
      <c r="I69" s="392"/>
      <c r="J69" s="393"/>
      <c r="K69" s="421" t="s">
        <v>549</v>
      </c>
      <c r="L69" s="422"/>
      <c r="M69" s="423"/>
    </row>
    <row r="70" spans="1:20" ht="21" customHeight="1">
      <c r="B70" s="223"/>
      <c r="C70" s="223"/>
      <c r="D70" s="3" t="s">
        <v>224</v>
      </c>
      <c r="E70" s="223" t="s">
        <v>225</v>
      </c>
      <c r="F70" s="223"/>
      <c r="G70" s="418"/>
      <c r="H70" s="419"/>
      <c r="I70" s="419"/>
      <c r="J70" s="420"/>
      <c r="K70" s="424"/>
      <c r="L70" s="425"/>
      <c r="M70" s="426"/>
      <c r="O70" s="58" t="s">
        <v>394</v>
      </c>
      <c r="P70" s="62" t="s">
        <v>395</v>
      </c>
      <c r="S70" s="67">
        <v>249</v>
      </c>
    </row>
    <row r="71" spans="1:20">
      <c r="B71" s="397"/>
      <c r="C71" s="398"/>
      <c r="D71" s="97"/>
      <c r="E71" s="213"/>
      <c r="F71" s="213"/>
      <c r="G71" s="414"/>
      <c r="H71" s="415"/>
      <c r="I71" s="415"/>
      <c r="J71" s="416"/>
      <c r="K71" s="414"/>
      <c r="L71" s="415"/>
      <c r="M71" s="416"/>
    </row>
    <row r="72" spans="1:20">
      <c r="B72" s="397"/>
      <c r="C72" s="398"/>
      <c r="D72" s="97"/>
      <c r="E72" s="213"/>
      <c r="F72" s="213"/>
      <c r="G72" s="414"/>
      <c r="H72" s="415"/>
      <c r="I72" s="415"/>
      <c r="J72" s="416"/>
      <c r="K72" s="414"/>
      <c r="L72" s="415"/>
      <c r="M72" s="416"/>
    </row>
    <row r="73" spans="1:20" ht="20">
      <c r="B73" s="308" t="s">
        <v>226</v>
      </c>
      <c r="C73" s="308"/>
      <c r="D73" s="308"/>
      <c r="E73" s="308"/>
      <c r="F73" s="308"/>
      <c r="G73" s="441"/>
      <c r="H73" s="442"/>
      <c r="I73" s="442"/>
      <c r="J73" s="442"/>
      <c r="K73" s="442"/>
      <c r="L73" s="442"/>
      <c r="M73" s="443"/>
      <c r="O73" s="63" t="s">
        <v>396</v>
      </c>
      <c r="P73" s="61" t="s">
        <v>397</v>
      </c>
      <c r="S73" s="67">
        <v>0</v>
      </c>
      <c r="T73" s="67">
        <v>250</v>
      </c>
    </row>
    <row r="74" spans="1:20">
      <c r="B74" s="308" t="s">
        <v>227</v>
      </c>
      <c r="C74" s="308"/>
      <c r="D74" s="308"/>
      <c r="E74" s="308"/>
      <c r="F74" s="308"/>
      <c r="G74" s="441"/>
      <c r="H74" s="442"/>
      <c r="I74" s="442"/>
      <c r="J74" s="442"/>
      <c r="K74" s="442"/>
      <c r="L74" s="442"/>
      <c r="M74" s="443"/>
      <c r="S74" s="67">
        <v>251</v>
      </c>
    </row>
    <row r="75" spans="1:20" ht="8.25" customHeight="1">
      <c r="B75" s="308" t="s">
        <v>228</v>
      </c>
      <c r="C75" s="308"/>
      <c r="D75" s="308"/>
      <c r="E75" s="308"/>
      <c r="F75" s="308"/>
      <c r="G75" s="435"/>
      <c r="H75" s="436"/>
      <c r="I75" s="436"/>
      <c r="J75" s="437"/>
      <c r="K75" s="435"/>
      <c r="L75" s="436"/>
      <c r="M75" s="437"/>
    </row>
    <row r="76" spans="1:20" ht="13">
      <c r="B76" s="308"/>
      <c r="C76" s="308"/>
      <c r="D76" s="308"/>
      <c r="E76" s="308"/>
      <c r="F76" s="308"/>
      <c r="G76" s="35" t="s">
        <v>229</v>
      </c>
      <c r="I76" s="98"/>
      <c r="J76" s="36"/>
      <c r="K76" s="35" t="s">
        <v>230</v>
      </c>
      <c r="L76" s="98"/>
      <c r="M76" s="36"/>
      <c r="P76" s="41" t="str">
        <f>IF(( AND(I76="x",L76="x") ),"(*) Marcar solo un valor: Si o No","")</f>
        <v/>
      </c>
      <c r="S76" s="67">
        <v>252</v>
      </c>
    </row>
    <row r="77" spans="1:20" ht="7.5" customHeight="1">
      <c r="B77" s="308"/>
      <c r="C77" s="308"/>
      <c r="D77" s="308"/>
      <c r="E77" s="308"/>
      <c r="F77" s="308"/>
      <c r="G77" s="438"/>
      <c r="H77" s="218"/>
      <c r="I77" s="218"/>
      <c r="J77" s="219"/>
      <c r="K77" s="438"/>
      <c r="L77" s="218"/>
      <c r="M77" s="219"/>
    </row>
    <row r="78" spans="1:20" ht="4.5" customHeight="1">
      <c r="B78" s="430" t="s">
        <v>231</v>
      </c>
      <c r="C78" s="267"/>
      <c r="D78" s="267"/>
      <c r="E78" s="267"/>
      <c r="F78" s="431"/>
      <c r="G78" s="435"/>
      <c r="H78" s="436"/>
      <c r="I78" s="436"/>
      <c r="J78" s="437"/>
      <c r="K78" s="435"/>
      <c r="L78" s="436"/>
      <c r="M78" s="437"/>
    </row>
    <row r="79" spans="1:20" ht="13">
      <c r="B79" s="432"/>
      <c r="C79" s="312"/>
      <c r="D79" s="312"/>
      <c r="E79" s="312"/>
      <c r="F79" s="375"/>
      <c r="G79" s="35" t="s">
        <v>229</v>
      </c>
      <c r="I79" s="98"/>
      <c r="J79" s="36"/>
      <c r="K79" s="35" t="s">
        <v>230</v>
      </c>
      <c r="L79" s="98"/>
      <c r="M79" s="36"/>
      <c r="P79" s="41" t="str">
        <f>IF(( AND(I79="x",L79="x") ),"(*) Marcar solo un valor: Si o No","")</f>
        <v/>
      </c>
      <c r="S79" s="67">
        <v>253</v>
      </c>
    </row>
    <row r="80" spans="1:20" ht="5.25" customHeight="1">
      <c r="B80" s="433"/>
      <c r="C80" s="230"/>
      <c r="D80" s="230"/>
      <c r="E80" s="230"/>
      <c r="F80" s="434"/>
      <c r="G80" s="438"/>
      <c r="H80" s="218"/>
      <c r="I80" s="218"/>
      <c r="J80" s="219"/>
      <c r="K80" s="438"/>
      <c r="L80" s="218"/>
      <c r="M80" s="219"/>
    </row>
    <row r="81" spans="1:20" ht="30" customHeight="1">
      <c r="A81" s="33" t="s">
        <v>214</v>
      </c>
      <c r="B81" s="376" t="s">
        <v>361</v>
      </c>
      <c r="C81" s="376"/>
      <c r="D81" s="376"/>
      <c r="E81" s="376"/>
      <c r="F81" s="376"/>
      <c r="G81" s="376"/>
      <c r="H81" s="376"/>
      <c r="I81" s="376"/>
      <c r="J81" s="376"/>
      <c r="K81" s="376"/>
      <c r="L81" s="376"/>
      <c r="M81" s="376"/>
    </row>
    <row r="82" spans="1:20" ht="14.5">
      <c r="A82" s="38"/>
      <c r="B82" s="376" t="s">
        <v>362</v>
      </c>
      <c r="C82" s="376"/>
      <c r="D82" s="376"/>
      <c r="E82" s="376"/>
      <c r="F82" s="376"/>
      <c r="G82" s="376"/>
      <c r="H82" s="376"/>
      <c r="I82" s="376"/>
      <c r="J82" s="376"/>
      <c r="K82" s="376"/>
      <c r="L82" s="376"/>
      <c r="M82" s="376"/>
    </row>
    <row r="83" spans="1:20" ht="13.25" customHeight="1">
      <c r="A83" s="33" t="s">
        <v>214</v>
      </c>
      <c r="B83" s="366" t="s">
        <v>704</v>
      </c>
      <c r="C83" s="366"/>
      <c r="D83" s="366"/>
      <c r="E83" s="366"/>
      <c r="F83" s="366"/>
      <c r="G83" s="366"/>
      <c r="H83" s="366"/>
      <c r="I83" s="366"/>
      <c r="J83" s="366"/>
      <c r="K83" s="366"/>
      <c r="L83" s="366"/>
      <c r="M83" s="366"/>
    </row>
    <row r="85" spans="1:20">
      <c r="B85" s="427" t="s">
        <v>391</v>
      </c>
      <c r="C85" s="428"/>
      <c r="D85" s="428"/>
      <c r="E85" s="428"/>
      <c r="F85" s="428"/>
      <c r="G85" s="428"/>
      <c r="H85" s="428"/>
      <c r="I85" s="428"/>
      <c r="J85" s="428"/>
      <c r="K85" s="428"/>
      <c r="L85" s="428"/>
      <c r="M85" s="429"/>
    </row>
    <row r="86" spans="1:20">
      <c r="B86" s="308" t="s">
        <v>220</v>
      </c>
      <c r="C86" s="308"/>
      <c r="D86" s="214"/>
      <c r="E86" s="214"/>
      <c r="F86" s="214"/>
      <c r="G86" s="214"/>
      <c r="H86" s="214"/>
      <c r="I86" s="214"/>
      <c r="J86" s="214"/>
      <c r="K86" s="214"/>
      <c r="L86" s="214"/>
      <c r="M86" s="214"/>
      <c r="S86" s="67">
        <v>254</v>
      </c>
    </row>
    <row r="87" spans="1:20">
      <c r="B87" s="308" t="s">
        <v>221</v>
      </c>
      <c r="C87" s="308"/>
      <c r="D87" s="213"/>
      <c r="E87" s="213"/>
      <c r="F87" s="213"/>
      <c r="G87" s="213"/>
      <c r="H87" s="213"/>
      <c r="I87" s="213"/>
      <c r="J87" s="213"/>
      <c r="K87" s="213"/>
      <c r="L87" s="213"/>
      <c r="M87" s="213"/>
      <c r="S87" s="67">
        <v>255</v>
      </c>
    </row>
    <row r="88" spans="1:20">
      <c r="B88" s="308" t="s">
        <v>222</v>
      </c>
      <c r="C88" s="308"/>
      <c r="D88" s="214"/>
      <c r="E88" s="214"/>
      <c r="F88" s="214"/>
      <c r="G88" s="214"/>
      <c r="H88" s="214"/>
      <c r="I88" s="214"/>
      <c r="J88" s="214"/>
      <c r="K88" s="214"/>
      <c r="L88" s="214"/>
      <c r="M88" s="214"/>
      <c r="S88" s="67">
        <v>256</v>
      </c>
    </row>
    <row r="89" spans="1:20">
      <c r="A89" s="229"/>
      <c r="B89" s="439"/>
      <c r="C89" s="439"/>
      <c r="D89" s="439"/>
      <c r="E89" s="439"/>
      <c r="F89" s="439"/>
      <c r="G89" s="439"/>
      <c r="H89" s="439"/>
      <c r="I89" s="439"/>
      <c r="J89" s="439"/>
      <c r="K89" s="439"/>
      <c r="L89" s="439"/>
      <c r="M89" s="439"/>
    </row>
    <row r="90" spans="1:20" ht="15" customHeight="1">
      <c r="B90" s="223" t="s">
        <v>360</v>
      </c>
      <c r="C90" s="223"/>
      <c r="D90" s="223" t="s">
        <v>173</v>
      </c>
      <c r="E90" s="223"/>
      <c r="F90" s="223"/>
      <c r="G90" s="417" t="s">
        <v>223</v>
      </c>
      <c r="H90" s="392"/>
      <c r="I90" s="392"/>
      <c r="J90" s="393"/>
      <c r="K90" s="421" t="s">
        <v>549</v>
      </c>
      <c r="L90" s="422"/>
      <c r="M90" s="423"/>
    </row>
    <row r="91" spans="1:20" ht="21" customHeight="1">
      <c r="B91" s="223"/>
      <c r="C91" s="223"/>
      <c r="D91" s="3" t="s">
        <v>224</v>
      </c>
      <c r="E91" s="223" t="s">
        <v>225</v>
      </c>
      <c r="F91" s="223"/>
      <c r="G91" s="418"/>
      <c r="H91" s="419"/>
      <c r="I91" s="419"/>
      <c r="J91" s="420"/>
      <c r="K91" s="424"/>
      <c r="L91" s="425"/>
      <c r="M91" s="426"/>
      <c r="O91" s="58" t="s">
        <v>394</v>
      </c>
      <c r="P91" s="62" t="s">
        <v>395</v>
      </c>
      <c r="S91" s="67">
        <v>257</v>
      </c>
    </row>
    <row r="92" spans="1:20">
      <c r="B92" s="397"/>
      <c r="C92" s="398"/>
      <c r="D92" s="97"/>
      <c r="E92" s="213"/>
      <c r="F92" s="213"/>
      <c r="G92" s="414"/>
      <c r="H92" s="415"/>
      <c r="I92" s="415"/>
      <c r="J92" s="416"/>
      <c r="K92" s="414"/>
      <c r="L92" s="415"/>
      <c r="M92" s="416"/>
    </row>
    <row r="93" spans="1:20">
      <c r="B93" s="397"/>
      <c r="C93" s="398"/>
      <c r="D93" s="97"/>
      <c r="E93" s="213"/>
      <c r="F93" s="213"/>
      <c r="G93" s="414"/>
      <c r="H93" s="415"/>
      <c r="I93" s="415"/>
      <c r="J93" s="416"/>
      <c r="K93" s="414"/>
      <c r="L93" s="415"/>
      <c r="M93" s="416"/>
    </row>
    <row r="94" spans="1:20" ht="20">
      <c r="B94" s="308" t="s">
        <v>226</v>
      </c>
      <c r="C94" s="308"/>
      <c r="D94" s="308"/>
      <c r="E94" s="308"/>
      <c r="F94" s="308"/>
      <c r="G94" s="441"/>
      <c r="H94" s="442"/>
      <c r="I94" s="442"/>
      <c r="J94" s="442"/>
      <c r="K94" s="442"/>
      <c r="L94" s="442"/>
      <c r="M94" s="443"/>
      <c r="O94" s="63" t="s">
        <v>396</v>
      </c>
      <c r="P94" s="61" t="s">
        <v>397</v>
      </c>
      <c r="S94" s="67">
        <v>0</v>
      </c>
      <c r="T94" s="67">
        <v>258</v>
      </c>
    </row>
    <row r="95" spans="1:20">
      <c r="B95" s="308" t="s">
        <v>227</v>
      </c>
      <c r="C95" s="308"/>
      <c r="D95" s="308"/>
      <c r="E95" s="308"/>
      <c r="F95" s="308"/>
      <c r="G95" s="441"/>
      <c r="H95" s="442"/>
      <c r="I95" s="442"/>
      <c r="J95" s="442"/>
      <c r="K95" s="442"/>
      <c r="L95" s="442"/>
      <c r="M95" s="443"/>
      <c r="S95" s="67">
        <v>259</v>
      </c>
    </row>
    <row r="96" spans="1:20" ht="8.25" customHeight="1">
      <c r="B96" s="308" t="s">
        <v>228</v>
      </c>
      <c r="C96" s="308"/>
      <c r="D96" s="308"/>
      <c r="E96" s="308"/>
      <c r="F96" s="308"/>
      <c r="G96" s="435"/>
      <c r="H96" s="436"/>
      <c r="I96" s="436"/>
      <c r="J96" s="437"/>
      <c r="K96" s="435"/>
      <c r="L96" s="436"/>
      <c r="M96" s="437"/>
    </row>
    <row r="97" spans="1:19" ht="13">
      <c r="B97" s="308"/>
      <c r="C97" s="308"/>
      <c r="D97" s="308"/>
      <c r="E97" s="308"/>
      <c r="F97" s="308"/>
      <c r="G97" s="35" t="s">
        <v>229</v>
      </c>
      <c r="I97" s="98"/>
      <c r="J97" s="36"/>
      <c r="K97" s="35" t="s">
        <v>230</v>
      </c>
      <c r="L97" s="98"/>
      <c r="M97" s="36"/>
      <c r="P97" s="41" t="str">
        <f>IF(( AND(I97="x",L97="x") ),"(*) Marcar solo un valor: Si o No","")</f>
        <v/>
      </c>
      <c r="S97" s="67">
        <v>260</v>
      </c>
    </row>
    <row r="98" spans="1:19" ht="7.5" customHeight="1">
      <c r="B98" s="308"/>
      <c r="C98" s="308"/>
      <c r="D98" s="308"/>
      <c r="E98" s="308"/>
      <c r="F98" s="308"/>
      <c r="G98" s="438"/>
      <c r="H98" s="218"/>
      <c r="I98" s="218"/>
      <c r="J98" s="219"/>
      <c r="K98" s="438"/>
      <c r="L98" s="218"/>
      <c r="M98" s="219"/>
    </row>
    <row r="99" spans="1:19" ht="4.5" customHeight="1">
      <c r="B99" s="430" t="s">
        <v>231</v>
      </c>
      <c r="C99" s="267"/>
      <c r="D99" s="267"/>
      <c r="E99" s="267"/>
      <c r="F99" s="431"/>
      <c r="G99" s="435"/>
      <c r="H99" s="436"/>
      <c r="I99" s="436"/>
      <c r="J99" s="437"/>
      <c r="K99" s="435"/>
      <c r="L99" s="436"/>
      <c r="M99" s="437"/>
    </row>
    <row r="100" spans="1:19" ht="13">
      <c r="B100" s="432"/>
      <c r="C100" s="312"/>
      <c r="D100" s="312"/>
      <c r="E100" s="312"/>
      <c r="F100" s="375"/>
      <c r="G100" s="35" t="s">
        <v>229</v>
      </c>
      <c r="I100" s="98"/>
      <c r="J100" s="36"/>
      <c r="K100" s="35" t="s">
        <v>230</v>
      </c>
      <c r="L100" s="98"/>
      <c r="M100" s="36"/>
      <c r="P100" s="41" t="str">
        <f>IF(( AND(I100="x",L100="x") ),"(*) Marcar solo un valor: Si o No","")</f>
        <v/>
      </c>
      <c r="S100" s="67">
        <v>261</v>
      </c>
    </row>
    <row r="101" spans="1:19" ht="5.25" customHeight="1">
      <c r="B101" s="433"/>
      <c r="C101" s="230"/>
      <c r="D101" s="230"/>
      <c r="E101" s="230"/>
      <c r="F101" s="434"/>
      <c r="G101" s="438"/>
      <c r="H101" s="218"/>
      <c r="I101" s="218"/>
      <c r="J101" s="219"/>
      <c r="K101" s="438"/>
      <c r="L101" s="218"/>
      <c r="M101" s="219"/>
    </row>
    <row r="102" spans="1:19" ht="30" customHeight="1">
      <c r="A102" s="33" t="s">
        <v>214</v>
      </c>
      <c r="B102" s="376" t="s">
        <v>361</v>
      </c>
      <c r="C102" s="376"/>
      <c r="D102" s="376"/>
      <c r="E102" s="376"/>
      <c r="F102" s="376"/>
      <c r="G102" s="376"/>
      <c r="H102" s="376"/>
      <c r="I102" s="376"/>
      <c r="J102" s="376"/>
      <c r="K102" s="376"/>
      <c r="L102" s="376"/>
      <c r="M102" s="376"/>
    </row>
    <row r="103" spans="1:19" ht="14.5">
      <c r="A103" s="38"/>
      <c r="B103" s="376" t="s">
        <v>362</v>
      </c>
      <c r="C103" s="376"/>
      <c r="D103" s="376"/>
      <c r="E103" s="376"/>
      <c r="F103" s="376"/>
      <c r="G103" s="376"/>
      <c r="H103" s="376"/>
      <c r="I103" s="376"/>
      <c r="J103" s="376"/>
      <c r="K103" s="376"/>
      <c r="L103" s="376"/>
      <c r="M103" s="376"/>
    </row>
    <row r="104" spans="1:19" ht="13.25" customHeight="1">
      <c r="A104" s="33" t="s">
        <v>214</v>
      </c>
      <c r="B104" s="366" t="s">
        <v>704</v>
      </c>
      <c r="C104" s="366"/>
      <c r="D104" s="366"/>
      <c r="E104" s="366"/>
      <c r="F104" s="366"/>
      <c r="G104" s="366"/>
      <c r="H104" s="366"/>
      <c r="I104" s="366"/>
      <c r="J104" s="366"/>
      <c r="K104" s="366"/>
      <c r="L104" s="366"/>
      <c r="M104" s="366"/>
    </row>
    <row r="106" spans="1:19">
      <c r="B106" s="427" t="s">
        <v>390</v>
      </c>
      <c r="C106" s="428"/>
      <c r="D106" s="428"/>
      <c r="E106" s="428"/>
      <c r="F106" s="428"/>
      <c r="G106" s="428"/>
      <c r="H106" s="428"/>
      <c r="I106" s="428"/>
      <c r="J106" s="428"/>
      <c r="K106" s="428"/>
      <c r="L106" s="428"/>
      <c r="M106" s="429"/>
    </row>
    <row r="107" spans="1:19">
      <c r="B107" s="308" t="s">
        <v>220</v>
      </c>
      <c r="C107" s="308"/>
      <c r="D107" s="214"/>
      <c r="E107" s="214"/>
      <c r="F107" s="214"/>
      <c r="G107" s="214"/>
      <c r="H107" s="214"/>
      <c r="I107" s="214"/>
      <c r="J107" s="214"/>
      <c r="K107" s="214"/>
      <c r="L107" s="214"/>
      <c r="M107" s="214"/>
      <c r="S107" s="67">
        <v>262</v>
      </c>
    </row>
    <row r="108" spans="1:19">
      <c r="B108" s="308" t="s">
        <v>221</v>
      </c>
      <c r="C108" s="308"/>
      <c r="D108" s="213"/>
      <c r="E108" s="213"/>
      <c r="F108" s="213"/>
      <c r="G108" s="213"/>
      <c r="H108" s="213"/>
      <c r="I108" s="213"/>
      <c r="J108" s="213"/>
      <c r="K108" s="213"/>
      <c r="L108" s="213"/>
      <c r="M108" s="213"/>
      <c r="S108" s="67">
        <v>263</v>
      </c>
    </row>
    <row r="109" spans="1:19">
      <c r="B109" s="308" t="s">
        <v>222</v>
      </c>
      <c r="C109" s="308"/>
      <c r="D109" s="214"/>
      <c r="E109" s="214"/>
      <c r="F109" s="214"/>
      <c r="G109" s="214"/>
      <c r="H109" s="214"/>
      <c r="I109" s="214"/>
      <c r="J109" s="214"/>
      <c r="K109" s="214"/>
      <c r="L109" s="214"/>
      <c r="M109" s="214"/>
      <c r="S109" s="67">
        <v>264</v>
      </c>
    </row>
    <row r="110" spans="1:19">
      <c r="A110" s="229"/>
      <c r="B110" s="439"/>
      <c r="C110" s="439"/>
      <c r="D110" s="439"/>
      <c r="E110" s="439"/>
      <c r="F110" s="439"/>
      <c r="G110" s="439"/>
      <c r="H110" s="439"/>
      <c r="I110" s="439"/>
      <c r="J110" s="439"/>
      <c r="K110" s="439"/>
      <c r="L110" s="439"/>
      <c r="M110" s="439"/>
    </row>
    <row r="111" spans="1:19" ht="15" customHeight="1">
      <c r="B111" s="223" t="s">
        <v>360</v>
      </c>
      <c r="C111" s="223"/>
      <c r="D111" s="223" t="s">
        <v>173</v>
      </c>
      <c r="E111" s="223"/>
      <c r="F111" s="223"/>
      <c r="G111" s="417" t="s">
        <v>223</v>
      </c>
      <c r="H111" s="392"/>
      <c r="I111" s="392"/>
      <c r="J111" s="393"/>
      <c r="K111" s="421" t="s">
        <v>549</v>
      </c>
      <c r="L111" s="422"/>
      <c r="M111" s="423"/>
    </row>
    <row r="112" spans="1:19" ht="21" customHeight="1">
      <c r="B112" s="223"/>
      <c r="C112" s="223"/>
      <c r="D112" s="3" t="s">
        <v>224</v>
      </c>
      <c r="E112" s="223" t="s">
        <v>225</v>
      </c>
      <c r="F112" s="223"/>
      <c r="G112" s="418"/>
      <c r="H112" s="419"/>
      <c r="I112" s="419"/>
      <c r="J112" s="420"/>
      <c r="K112" s="424"/>
      <c r="L112" s="425"/>
      <c r="M112" s="426"/>
      <c r="O112" s="58" t="s">
        <v>394</v>
      </c>
      <c r="P112" s="62" t="s">
        <v>395</v>
      </c>
      <c r="S112" s="67">
        <v>265</v>
      </c>
    </row>
    <row r="113" spans="1:20">
      <c r="B113" s="397"/>
      <c r="C113" s="398"/>
      <c r="D113" s="97"/>
      <c r="E113" s="213"/>
      <c r="F113" s="213"/>
      <c r="G113" s="414"/>
      <c r="H113" s="415"/>
      <c r="I113" s="415"/>
      <c r="J113" s="416"/>
      <c r="K113" s="414"/>
      <c r="L113" s="415"/>
      <c r="M113" s="416"/>
    </row>
    <row r="114" spans="1:20">
      <c r="B114" s="397"/>
      <c r="C114" s="398"/>
      <c r="D114" s="97"/>
      <c r="E114" s="213"/>
      <c r="F114" s="213"/>
      <c r="G114" s="414"/>
      <c r="H114" s="415"/>
      <c r="I114" s="415"/>
      <c r="J114" s="416"/>
      <c r="K114" s="414"/>
      <c r="L114" s="415"/>
      <c r="M114" s="416"/>
    </row>
    <row r="115" spans="1:20" ht="20">
      <c r="B115" s="308" t="s">
        <v>226</v>
      </c>
      <c r="C115" s="308"/>
      <c r="D115" s="308"/>
      <c r="E115" s="308"/>
      <c r="F115" s="308"/>
      <c r="G115" s="441"/>
      <c r="H115" s="442"/>
      <c r="I115" s="442"/>
      <c r="J115" s="442"/>
      <c r="K115" s="442"/>
      <c r="L115" s="442"/>
      <c r="M115" s="443"/>
      <c r="O115" s="63" t="s">
        <v>396</v>
      </c>
      <c r="P115" s="61" t="s">
        <v>397</v>
      </c>
      <c r="S115" s="67">
        <v>0</v>
      </c>
      <c r="T115" s="67">
        <v>266</v>
      </c>
    </row>
    <row r="116" spans="1:20">
      <c r="B116" s="308" t="s">
        <v>227</v>
      </c>
      <c r="C116" s="308"/>
      <c r="D116" s="308"/>
      <c r="E116" s="308"/>
      <c r="F116" s="308"/>
      <c r="G116" s="441"/>
      <c r="H116" s="442"/>
      <c r="I116" s="442"/>
      <c r="J116" s="442"/>
      <c r="K116" s="442"/>
      <c r="L116" s="442"/>
      <c r="M116" s="443"/>
      <c r="S116" s="67">
        <v>267</v>
      </c>
    </row>
    <row r="117" spans="1:20" ht="8.25" customHeight="1">
      <c r="B117" s="308" t="s">
        <v>228</v>
      </c>
      <c r="C117" s="308"/>
      <c r="D117" s="308"/>
      <c r="E117" s="308"/>
      <c r="F117" s="308"/>
      <c r="G117" s="435"/>
      <c r="H117" s="436"/>
      <c r="I117" s="436"/>
      <c r="J117" s="437"/>
      <c r="K117" s="435"/>
      <c r="L117" s="436"/>
      <c r="M117" s="437"/>
    </row>
    <row r="118" spans="1:20" ht="13">
      <c r="B118" s="308"/>
      <c r="C118" s="308"/>
      <c r="D118" s="308"/>
      <c r="E118" s="308"/>
      <c r="F118" s="308"/>
      <c r="G118" s="35" t="s">
        <v>229</v>
      </c>
      <c r="I118" s="98"/>
      <c r="J118" s="36"/>
      <c r="K118" s="35" t="s">
        <v>230</v>
      </c>
      <c r="L118" s="98"/>
      <c r="M118" s="36"/>
      <c r="P118" s="41" t="str">
        <f>IF(( AND(I118="x",L118="x") ),"(*) Marcar solo un valor: Si o No","")</f>
        <v/>
      </c>
      <c r="S118" s="67">
        <v>268</v>
      </c>
    </row>
    <row r="119" spans="1:20" ht="7.5" customHeight="1">
      <c r="B119" s="308"/>
      <c r="C119" s="308"/>
      <c r="D119" s="308"/>
      <c r="E119" s="308"/>
      <c r="F119" s="308"/>
      <c r="G119" s="438"/>
      <c r="H119" s="218"/>
      <c r="I119" s="218"/>
      <c r="J119" s="219"/>
      <c r="K119" s="438"/>
      <c r="L119" s="218"/>
      <c r="M119" s="219"/>
    </row>
    <row r="120" spans="1:20" ht="4.5" customHeight="1">
      <c r="B120" s="430" t="s">
        <v>231</v>
      </c>
      <c r="C120" s="267"/>
      <c r="D120" s="267"/>
      <c r="E120" s="267"/>
      <c r="F120" s="431"/>
      <c r="G120" s="435"/>
      <c r="H120" s="436"/>
      <c r="I120" s="436"/>
      <c r="J120" s="437"/>
      <c r="K120" s="435"/>
      <c r="L120" s="436"/>
      <c r="M120" s="437"/>
    </row>
    <row r="121" spans="1:20" ht="13">
      <c r="B121" s="432"/>
      <c r="C121" s="312"/>
      <c r="D121" s="312"/>
      <c r="E121" s="312"/>
      <c r="F121" s="375"/>
      <c r="G121" s="35" t="s">
        <v>229</v>
      </c>
      <c r="I121" s="98"/>
      <c r="J121" s="36"/>
      <c r="K121" s="35" t="s">
        <v>230</v>
      </c>
      <c r="L121" s="98"/>
      <c r="M121" s="36"/>
      <c r="P121" s="41" t="str">
        <f>IF(( AND(I121="x",L121="x") ),"(*) Marcar solo un valor: Si o No","")</f>
        <v/>
      </c>
      <c r="S121" s="67">
        <v>269</v>
      </c>
    </row>
    <row r="122" spans="1:20" ht="5.25" customHeight="1">
      <c r="B122" s="433"/>
      <c r="C122" s="230"/>
      <c r="D122" s="230"/>
      <c r="E122" s="230"/>
      <c r="F122" s="434"/>
      <c r="G122" s="438"/>
      <c r="H122" s="218"/>
      <c r="I122" s="218"/>
      <c r="J122" s="219"/>
      <c r="K122" s="438"/>
      <c r="L122" s="218"/>
      <c r="M122" s="219"/>
    </row>
    <row r="123" spans="1:20" ht="30" customHeight="1">
      <c r="A123" s="33" t="s">
        <v>214</v>
      </c>
      <c r="B123" s="376" t="s">
        <v>361</v>
      </c>
      <c r="C123" s="376"/>
      <c r="D123" s="376"/>
      <c r="E123" s="376"/>
      <c r="F123" s="376"/>
      <c r="G123" s="376"/>
      <c r="H123" s="376"/>
      <c r="I123" s="376"/>
      <c r="J123" s="376"/>
      <c r="K123" s="376"/>
      <c r="L123" s="376"/>
      <c r="M123" s="376"/>
    </row>
    <row r="124" spans="1:20" ht="14.5">
      <c r="A124" s="38"/>
      <c r="B124" s="376" t="s">
        <v>362</v>
      </c>
      <c r="C124" s="376"/>
      <c r="D124" s="376"/>
      <c r="E124" s="376"/>
      <c r="F124" s="376"/>
      <c r="G124" s="376"/>
      <c r="H124" s="376"/>
      <c r="I124" s="376"/>
      <c r="J124" s="376"/>
      <c r="K124" s="376"/>
      <c r="L124" s="376"/>
      <c r="M124" s="376"/>
    </row>
    <row r="125" spans="1:20" ht="13.25" customHeight="1">
      <c r="A125" s="33" t="s">
        <v>214</v>
      </c>
      <c r="B125" s="366" t="s">
        <v>704</v>
      </c>
      <c r="C125" s="366"/>
      <c r="D125" s="366"/>
      <c r="E125" s="366"/>
      <c r="F125" s="366"/>
      <c r="G125" s="366"/>
      <c r="H125" s="366"/>
      <c r="I125" s="366"/>
      <c r="J125" s="366"/>
      <c r="K125" s="366"/>
      <c r="L125" s="366"/>
      <c r="M125" s="366"/>
    </row>
    <row r="127" spans="1:20" ht="22.25" customHeight="1">
      <c r="A127" s="315" t="s">
        <v>797</v>
      </c>
      <c r="B127" s="315"/>
      <c r="C127" s="315"/>
      <c r="D127" s="315"/>
      <c r="E127" s="315"/>
      <c r="F127" s="315"/>
      <c r="G127" s="315"/>
      <c r="H127" s="315"/>
      <c r="I127" s="315"/>
      <c r="J127" s="315"/>
      <c r="K127" s="315"/>
      <c r="L127" s="315"/>
      <c r="M127" s="315"/>
    </row>
    <row r="128" spans="1:20" ht="26.4" customHeight="1">
      <c r="C128" s="292"/>
      <c r="D128" s="292"/>
      <c r="E128" s="292"/>
      <c r="G128" s="207" t="s">
        <v>1</v>
      </c>
      <c r="H128" s="207"/>
      <c r="I128" s="207" t="s">
        <v>2</v>
      </c>
      <c r="J128" s="207"/>
    </row>
    <row r="129" spans="2:19" ht="64.25" customHeight="1">
      <c r="B129" s="328" t="s">
        <v>803</v>
      </c>
      <c r="C129" s="328"/>
      <c r="D129" s="328"/>
      <c r="E129" s="328"/>
      <c r="F129" s="328"/>
      <c r="G129" s="321"/>
      <c r="H129" s="322"/>
      <c r="I129" s="321"/>
      <c r="J129" s="322"/>
      <c r="P129" s="41" t="str">
        <f>IF(( AND($G$129="x",$I$129="x") ),"(*) Marcar solo un valor: Si o No","")</f>
        <v/>
      </c>
      <c r="S129" s="67">
        <v>785</v>
      </c>
    </row>
    <row r="130" spans="2:19" ht="38.4" customHeight="1">
      <c r="B130" s="328" t="s">
        <v>798</v>
      </c>
      <c r="C130" s="328"/>
      <c r="D130" s="328"/>
      <c r="E130" s="328"/>
      <c r="F130" s="328"/>
      <c r="G130" s="444"/>
      <c r="H130" s="444"/>
      <c r="I130" s="444"/>
      <c r="J130" s="444"/>
      <c r="P130" s="41" t="str">
        <f>IF(( AND($G$130="x",$I$130="x") ),"(*) Marcar solo un valor: Si o No","")</f>
        <v/>
      </c>
      <c r="S130" s="67">
        <v>786</v>
      </c>
    </row>
    <row r="131" spans="2:19" ht="31.75" customHeight="1">
      <c r="B131" s="328" t="s">
        <v>799</v>
      </c>
      <c r="C131" s="328"/>
      <c r="D131" s="328"/>
      <c r="E131" s="328"/>
      <c r="F131" s="328"/>
      <c r="G131" s="444"/>
      <c r="H131" s="444"/>
      <c r="I131" s="444"/>
      <c r="J131" s="444"/>
      <c r="P131" s="41" t="str">
        <f>IF(( AND($G$131="x",$I$131="x") ),"(*) Marcar solo un valor: Si o No","")</f>
        <v/>
      </c>
      <c r="S131" s="67">
        <v>787</v>
      </c>
    </row>
    <row r="132" spans="2:19" ht="54" customHeight="1">
      <c r="B132" s="328" t="s">
        <v>800</v>
      </c>
      <c r="C132" s="328"/>
      <c r="D132" s="328"/>
      <c r="E132" s="328"/>
      <c r="F132" s="328"/>
      <c r="G132" s="444"/>
      <c r="H132" s="444"/>
      <c r="I132" s="444"/>
      <c r="J132" s="444"/>
      <c r="P132" s="41" t="str">
        <f>IF(( AND($G$132="x",$I$132="x") ),"(*) Marcar solo un valor: Si o No","")</f>
        <v/>
      </c>
      <c r="S132" s="67">
        <v>788</v>
      </c>
    </row>
    <row r="133" spans="2:19" ht="75" customHeight="1">
      <c r="B133" s="328" t="s">
        <v>804</v>
      </c>
      <c r="C133" s="328"/>
      <c r="D133" s="328"/>
      <c r="E133" s="328"/>
      <c r="F133" s="328"/>
      <c r="G133" s="444"/>
      <c r="H133" s="444"/>
      <c r="I133" s="444"/>
      <c r="J133" s="444"/>
      <c r="P133" s="41" t="str">
        <f>IF(( AND($G$133="x",$I$133="x") ),"(*) Marcar solo un valor: Si o No","")</f>
        <v/>
      </c>
      <c r="S133" s="67">
        <v>789</v>
      </c>
    </row>
    <row r="134" spans="2:19" ht="43.75" customHeight="1">
      <c r="B134" s="328" t="s">
        <v>801</v>
      </c>
      <c r="C134" s="328"/>
      <c r="D134" s="328"/>
      <c r="E134" s="328"/>
      <c r="F134" s="328"/>
      <c r="G134" s="321"/>
      <c r="H134" s="322"/>
      <c r="I134" s="444"/>
      <c r="J134" s="444"/>
      <c r="P134" s="41" t="str">
        <f>IF(( AND($G$134="x",$I$134="x") ),"(*) Marcar solo un valor: Si o No","")</f>
        <v/>
      </c>
      <c r="S134" s="67">
        <v>790</v>
      </c>
    </row>
    <row r="135" spans="2:19" ht="57" customHeight="1">
      <c r="B135" s="328" t="s">
        <v>805</v>
      </c>
      <c r="C135" s="328"/>
      <c r="D135" s="328"/>
      <c r="E135" s="328"/>
      <c r="F135" s="328"/>
      <c r="G135" s="321"/>
      <c r="H135" s="322"/>
      <c r="I135" s="444"/>
      <c r="J135" s="444"/>
      <c r="P135" s="41" t="str">
        <f>IF(( AND($G$135="x",$I$135="x") ),"(*) Marcar solo un valor: Si o No","")</f>
        <v/>
      </c>
      <c r="S135" s="67">
        <v>791</v>
      </c>
    </row>
    <row r="136" spans="2:19" ht="36" customHeight="1">
      <c r="B136" s="328" t="s">
        <v>802</v>
      </c>
      <c r="C136" s="328"/>
      <c r="D136" s="328"/>
      <c r="E136" s="328"/>
      <c r="F136" s="328"/>
      <c r="G136" s="321"/>
      <c r="H136" s="322"/>
      <c r="I136" s="444"/>
      <c r="J136" s="444"/>
      <c r="P136" s="41" t="str">
        <f>IF(( AND($G$136="x",$I$136="x") ),"(*) Marcar solo un valor: Si o No","")</f>
        <v/>
      </c>
      <c r="S136" s="67">
        <v>792</v>
      </c>
    </row>
  </sheetData>
  <sheetProtection password="C71F" sheet="1" objects="1" scenarios="1" formatCells="0" formatRows="0" insertRows="0"/>
  <mergeCells count="253">
    <mergeCell ref="I134:J134"/>
    <mergeCell ref="I135:J135"/>
    <mergeCell ref="I136:J136"/>
    <mergeCell ref="B134:F134"/>
    <mergeCell ref="B135:F135"/>
    <mergeCell ref="B136:F136"/>
    <mergeCell ref="G134:H134"/>
    <mergeCell ref="G135:H135"/>
    <mergeCell ref="G136:H136"/>
    <mergeCell ref="I131:J131"/>
    <mergeCell ref="I132:J132"/>
    <mergeCell ref="I133:J133"/>
    <mergeCell ref="G131:H131"/>
    <mergeCell ref="G132:H132"/>
    <mergeCell ref="G133:H133"/>
    <mergeCell ref="B131:F131"/>
    <mergeCell ref="B132:F132"/>
    <mergeCell ref="B133:F133"/>
    <mergeCell ref="A127:M127"/>
    <mergeCell ref="C128:E128"/>
    <mergeCell ref="I128:J128"/>
    <mergeCell ref="I129:J129"/>
    <mergeCell ref="I130:J130"/>
    <mergeCell ref="G128:H128"/>
    <mergeCell ref="G129:H129"/>
    <mergeCell ref="B129:F129"/>
    <mergeCell ref="G130:H130"/>
    <mergeCell ref="B130:F130"/>
    <mergeCell ref="B123:M123"/>
    <mergeCell ref="B124:M124"/>
    <mergeCell ref="B125:M125"/>
    <mergeCell ref="B106:M106"/>
    <mergeCell ref="B85:M85"/>
    <mergeCell ref="B120:F122"/>
    <mergeCell ref="G120:J120"/>
    <mergeCell ref="K120:M120"/>
    <mergeCell ref="G122:J122"/>
    <mergeCell ref="K122:M122"/>
    <mergeCell ref="B116:F116"/>
    <mergeCell ref="G116:M116"/>
    <mergeCell ref="B117:F119"/>
    <mergeCell ref="G117:J117"/>
    <mergeCell ref="K117:M117"/>
    <mergeCell ref="G119:J119"/>
    <mergeCell ref="K119:M119"/>
    <mergeCell ref="B114:C114"/>
    <mergeCell ref="E114:F114"/>
    <mergeCell ref="B115:F115"/>
    <mergeCell ref="G115:M115"/>
    <mergeCell ref="B111:C112"/>
    <mergeCell ref="D111:F111"/>
    <mergeCell ref="E112:F112"/>
    <mergeCell ref="B113:C113"/>
    <mergeCell ref="E113:F113"/>
    <mergeCell ref="B108:C108"/>
    <mergeCell ref="D108:M108"/>
    <mergeCell ref="B109:C109"/>
    <mergeCell ref="D109:M109"/>
    <mergeCell ref="A110:M110"/>
    <mergeCell ref="G111:J112"/>
    <mergeCell ref="K111:M112"/>
    <mergeCell ref="G113:J113"/>
    <mergeCell ref="K113:M113"/>
    <mergeCell ref="B102:M102"/>
    <mergeCell ref="B103:M103"/>
    <mergeCell ref="B104:M104"/>
    <mergeCell ref="B107:C107"/>
    <mergeCell ref="D107:M107"/>
    <mergeCell ref="B99:F101"/>
    <mergeCell ref="G99:J99"/>
    <mergeCell ref="K99:M99"/>
    <mergeCell ref="G101:J101"/>
    <mergeCell ref="K101:M101"/>
    <mergeCell ref="B95:F95"/>
    <mergeCell ref="G95:M95"/>
    <mergeCell ref="B96:F98"/>
    <mergeCell ref="G96:J96"/>
    <mergeCell ref="K96:M96"/>
    <mergeCell ref="G98:J98"/>
    <mergeCell ref="K98:M98"/>
    <mergeCell ref="B93:C93"/>
    <mergeCell ref="E93:F93"/>
    <mergeCell ref="B94:F94"/>
    <mergeCell ref="G94:M94"/>
    <mergeCell ref="G93:J93"/>
    <mergeCell ref="K93:M93"/>
    <mergeCell ref="B90:C91"/>
    <mergeCell ref="D90:F90"/>
    <mergeCell ref="E91:F91"/>
    <mergeCell ref="B92:C92"/>
    <mergeCell ref="E92:F92"/>
    <mergeCell ref="B87:C87"/>
    <mergeCell ref="D87:M87"/>
    <mergeCell ref="B88:C88"/>
    <mergeCell ref="D88:M88"/>
    <mergeCell ref="A89:M89"/>
    <mergeCell ref="G90:J91"/>
    <mergeCell ref="K90:M91"/>
    <mergeCell ref="G92:J92"/>
    <mergeCell ref="K92:M92"/>
    <mergeCell ref="B81:M81"/>
    <mergeCell ref="B82:M82"/>
    <mergeCell ref="B83:M83"/>
    <mergeCell ref="B86:C86"/>
    <mergeCell ref="D86:M86"/>
    <mergeCell ref="B78:F80"/>
    <mergeCell ref="G78:J78"/>
    <mergeCell ref="K78:M78"/>
    <mergeCell ref="G80:J80"/>
    <mergeCell ref="K80:M80"/>
    <mergeCell ref="B74:F74"/>
    <mergeCell ref="G74:M74"/>
    <mergeCell ref="B75:F77"/>
    <mergeCell ref="G75:J75"/>
    <mergeCell ref="K75:M75"/>
    <mergeCell ref="G77:J77"/>
    <mergeCell ref="K77:M77"/>
    <mergeCell ref="B72:C72"/>
    <mergeCell ref="E72:F72"/>
    <mergeCell ref="B73:F73"/>
    <mergeCell ref="G73:M73"/>
    <mergeCell ref="G72:J72"/>
    <mergeCell ref="K72:M72"/>
    <mergeCell ref="D69:F69"/>
    <mergeCell ref="E70:F70"/>
    <mergeCell ref="B71:C71"/>
    <mergeCell ref="E71:F71"/>
    <mergeCell ref="B66:C66"/>
    <mergeCell ref="D66:M66"/>
    <mergeCell ref="B67:C67"/>
    <mergeCell ref="D67:M67"/>
    <mergeCell ref="A68:M68"/>
    <mergeCell ref="G69:J70"/>
    <mergeCell ref="K69:M70"/>
    <mergeCell ref="G71:J71"/>
    <mergeCell ref="K71:M71"/>
    <mergeCell ref="B52:F52"/>
    <mergeCell ref="G52:M52"/>
    <mergeCell ref="B53:F53"/>
    <mergeCell ref="G53:M53"/>
    <mergeCell ref="B54:F56"/>
    <mergeCell ref="G54:J54"/>
    <mergeCell ref="K54:M54"/>
    <mergeCell ref="G56:J56"/>
    <mergeCell ref="K56:M56"/>
    <mergeCell ref="B50:C50"/>
    <mergeCell ref="E50:F50"/>
    <mergeCell ref="B51:C51"/>
    <mergeCell ref="E51:F51"/>
    <mergeCell ref="A47:M47"/>
    <mergeCell ref="B48:C49"/>
    <mergeCell ref="D48:F48"/>
    <mergeCell ref="E49:F49"/>
    <mergeCell ref="G51:J51"/>
    <mergeCell ref="K51:M51"/>
    <mergeCell ref="B44:C44"/>
    <mergeCell ref="D44:M44"/>
    <mergeCell ref="B45:C45"/>
    <mergeCell ref="D45:M45"/>
    <mergeCell ref="B46:C46"/>
    <mergeCell ref="D46:M46"/>
    <mergeCell ref="B39:M39"/>
    <mergeCell ref="B40:M40"/>
    <mergeCell ref="B41:M41"/>
    <mergeCell ref="B43:M43"/>
    <mergeCell ref="G12:M12"/>
    <mergeCell ref="B36:F38"/>
    <mergeCell ref="G31:M31"/>
    <mergeCell ref="G32:M32"/>
    <mergeCell ref="B29:C29"/>
    <mergeCell ref="B30:C30"/>
    <mergeCell ref="E29:F29"/>
    <mergeCell ref="E30:F30"/>
    <mergeCell ref="B33:F35"/>
    <mergeCell ref="B27:C28"/>
    <mergeCell ref="E28:F28"/>
    <mergeCell ref="D27:F27"/>
    <mergeCell ref="B31:F31"/>
    <mergeCell ref="B32:F32"/>
    <mergeCell ref="K36:M36"/>
    <mergeCell ref="K38:M38"/>
    <mergeCell ref="G36:J36"/>
    <mergeCell ref="G38:J38"/>
    <mergeCell ref="K35:M35"/>
    <mergeCell ref="G33:J33"/>
    <mergeCell ref="G35:J35"/>
    <mergeCell ref="A15:D15"/>
    <mergeCell ref="C18:E18"/>
    <mergeCell ref="C19:E19"/>
    <mergeCell ref="C20:E20"/>
    <mergeCell ref="A16:D16"/>
    <mergeCell ref="D23:M23"/>
    <mergeCell ref="A17:M17"/>
    <mergeCell ref="A21:M21"/>
    <mergeCell ref="I18:J18"/>
    <mergeCell ref="F18:H18"/>
    <mergeCell ref="D24:M24"/>
    <mergeCell ref="D25:M25"/>
    <mergeCell ref="B23:C23"/>
    <mergeCell ref="B24:C24"/>
    <mergeCell ref="B25:C25"/>
    <mergeCell ref="I19:J19"/>
    <mergeCell ref="F19:H19"/>
    <mergeCell ref="F20:H20"/>
    <mergeCell ref="I20:J20"/>
    <mergeCell ref="A1:M1"/>
    <mergeCell ref="A9:M9"/>
    <mergeCell ref="A11:D11"/>
    <mergeCell ref="A13:M13"/>
    <mergeCell ref="A26:M26"/>
    <mergeCell ref="A3:M3"/>
    <mergeCell ref="A10:M10"/>
    <mergeCell ref="A14:M14"/>
    <mergeCell ref="K33:M33"/>
    <mergeCell ref="A4:D4"/>
    <mergeCell ref="A5:D5"/>
    <mergeCell ref="A6:D6"/>
    <mergeCell ref="A7:D7"/>
    <mergeCell ref="A8:D8"/>
    <mergeCell ref="G4:M4"/>
    <mergeCell ref="G5:M5"/>
    <mergeCell ref="G6:M6"/>
    <mergeCell ref="G7:M7"/>
    <mergeCell ref="G8:M8"/>
    <mergeCell ref="G11:M11"/>
    <mergeCell ref="G15:M15"/>
    <mergeCell ref="G16:M16"/>
    <mergeCell ref="B22:M22"/>
    <mergeCell ref="A12:D12"/>
    <mergeCell ref="G114:J114"/>
    <mergeCell ref="K114:M114"/>
    <mergeCell ref="G27:J28"/>
    <mergeCell ref="K27:M28"/>
    <mergeCell ref="G29:J29"/>
    <mergeCell ref="G30:J30"/>
    <mergeCell ref="K29:M29"/>
    <mergeCell ref="K30:M30"/>
    <mergeCell ref="G48:J49"/>
    <mergeCell ref="K48:M49"/>
    <mergeCell ref="G50:J50"/>
    <mergeCell ref="K50:M50"/>
    <mergeCell ref="B60:M60"/>
    <mergeCell ref="B61:M61"/>
    <mergeCell ref="B62:M62"/>
    <mergeCell ref="B65:C65"/>
    <mergeCell ref="D65:M65"/>
    <mergeCell ref="B64:M64"/>
    <mergeCell ref="B57:F59"/>
    <mergeCell ref="G57:J57"/>
    <mergeCell ref="K57:M57"/>
    <mergeCell ref="G59:J59"/>
    <mergeCell ref="K59:M59"/>
    <mergeCell ref="B69:C70"/>
  </mergeCells>
  <dataValidations count="7">
    <dataValidation type="textLength" allowBlank="1" showErrorMessage="1" error="Cantidad de caracteres NO valido." sqref="G16:M16 G12:M12 G5:M8" xr:uid="{00000000-0002-0000-1600-000000000000}">
      <formula1>Explicacion_LongMinimo</formula1>
      <formula2>Explicacion_LongMaximo</formula2>
    </dataValidation>
    <dataValidation type="custom" allowBlank="1" showDropDown="1" showInputMessage="1" showErrorMessage="1" error="Valor NO Válido." prompt="Ingrese &quot;X&quot;" sqref="E5:F8 E12:F12 E16:F16 I34 L34 L37 I37 I55 L55 L58 I58 I76 L76 L79 I79 I97 L97 I100 L100 I118 L118 I121 L121" xr:uid="{00000000-0002-0000-1600-000001000000}">
      <formula1>COUNTIF(Respuesta_SINO,TRIM(CELL("contents")))=1</formula1>
    </dataValidation>
    <dataValidation type="date" allowBlank="1" showInputMessage="1" showErrorMessage="1" error="Fecha No Valida" prompt="(dd/mm/yyyy)" sqref="D24:M24 D45:M45 D66:M66 D87:M87 D108:M108" xr:uid="{00000000-0002-0000-1600-000002000000}">
      <formula1>Fecha_Minimo</formula1>
      <formula2>Fecha_Maximo</formula2>
    </dataValidation>
    <dataValidation type="decimal" allowBlank="1" showInputMessage="1" showErrorMessage="1" error="Valor NO Válido" prompt="Ingrese Número" sqref="G31:M32 G52:M53 G73:M74 G94:M95 G115:M116" xr:uid="{00000000-0002-0000-1600-000003000000}">
      <formula1>Decimal2_Minimo</formula1>
      <formula2>Decimal2_Maximo</formula2>
    </dataValidation>
    <dataValidation type="date" operator="lessThanOrEqual" allowBlank="1" showInputMessage="1" showErrorMessage="1" error="Fecha No Valido" prompt="(dd/mm/yyyy)" sqref="D29:D30 D50:D51 D71:D72 D92:D93 D113:D114" xr:uid="{00000000-0002-0000-1600-000004000000}">
      <formula1>E29</formula1>
    </dataValidation>
    <dataValidation type="date" operator="greaterThanOrEqual" allowBlank="1" showInputMessage="1" showErrorMessage="1" error="Fecha No Valido" prompt="(dd/mm/yyyy)" sqref="E29:F30 E50:F51 E71:F72 E92:F93 E113:F114" xr:uid="{00000000-0002-0000-1600-000005000000}">
      <formula1>D29</formula1>
    </dataValidation>
    <dataValidation type="custom" allowBlank="1" showDropDown="1" showInputMessage="1" showErrorMessage="1" error="Valor NO Valido." prompt="Ingrese &quot;X&quot;" sqref="F19:J20 G129:G136 I129:J136" xr:uid="{00000000-0002-0000-1600-000006000000}">
      <formula1>COUNTIF(Respuesta_SINO,TRIM(CELL("contents")))=1</formula1>
    </dataValidation>
  </dataValidations>
  <hyperlinks>
    <hyperlink ref="P3" location="Principal!A1" display="Volver al Indice" xr:uid="{00000000-0004-0000-1600-000000000000}"/>
  </hyperlinks>
  <pageMargins left="0.7" right="0.7" top="0.75" bottom="0.75" header="0.3" footer="0.3"/>
  <pageSetup paperSize="9" orientation="portrait" r:id="rId1"/>
  <rowBreaks count="2" manualBreakCount="2">
    <brk id="25" max="12" man="1"/>
    <brk id="126" max="12"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V88"/>
  <sheetViews>
    <sheetView zoomScale="90" zoomScaleNormal="90" workbookViewId="0">
      <selection activeCell="J53" sqref="J53:L53"/>
    </sheetView>
  </sheetViews>
  <sheetFormatPr baseColWidth="10" defaultColWidth="11.453125" defaultRowHeight="12.5"/>
  <cols>
    <col min="1" max="1" width="3.453125" style="1" customWidth="1"/>
    <col min="2" max="2" width="5.36328125" style="1" customWidth="1"/>
    <col min="3" max="3" width="14.54296875" style="1" customWidth="1"/>
    <col min="4" max="4" width="6.453125" style="1" customWidth="1"/>
    <col min="5" max="5" width="4.90625" style="1" customWidth="1"/>
    <col min="6" max="6" width="4.6328125" style="1" customWidth="1"/>
    <col min="7" max="7" width="10.453125" style="1" customWidth="1"/>
    <col min="8" max="8" width="5.36328125" style="1" customWidth="1"/>
    <col min="9" max="9" width="5" style="1" customWidth="1"/>
    <col min="10" max="10" width="8.6328125" style="1" customWidth="1"/>
    <col min="11" max="11" width="9" style="1" customWidth="1"/>
    <col min="12" max="12" width="13.54296875" style="1" customWidth="1"/>
    <col min="13" max="13" width="0.6328125" style="1" customWidth="1"/>
    <col min="14" max="14" width="5.36328125" style="1" bestFit="1" customWidth="1"/>
    <col min="15" max="15" width="47.54296875" style="1" customWidth="1"/>
    <col min="16" max="18" width="4.08984375" style="1" customWidth="1"/>
    <col min="19" max="19" width="4.08984375" style="67" customWidth="1"/>
    <col min="20" max="20" width="5.36328125" style="67" customWidth="1"/>
    <col min="21" max="21" width="3" style="67" customWidth="1"/>
    <col min="22" max="22" width="3.453125" style="67" customWidth="1"/>
    <col min="23" max="16384" width="11.453125" style="1"/>
  </cols>
  <sheetData>
    <row r="1" spans="1:22" ht="14">
      <c r="A1" s="217" t="s">
        <v>53</v>
      </c>
      <c r="B1" s="217"/>
      <c r="C1" s="217"/>
      <c r="D1" s="217"/>
      <c r="E1" s="217"/>
      <c r="F1" s="217"/>
      <c r="G1" s="217"/>
      <c r="H1" s="217"/>
      <c r="I1" s="217"/>
      <c r="J1" s="217"/>
      <c r="K1" s="217"/>
      <c r="L1" s="217"/>
      <c r="O1" s="94" t="str">
        <f>'15'!A1</f>
        <v xml:space="preserve">PILAR III: EL DIRECTORIO Y LA ALTA GERENCIA </v>
      </c>
      <c r="U1" s="67">
        <v>7</v>
      </c>
    </row>
    <row r="2" spans="1:22" ht="13"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c r="O2" s="94"/>
    </row>
    <row r="3" spans="1:22" ht="14.5">
      <c r="A3" s="378" t="s">
        <v>712</v>
      </c>
      <c r="B3" s="378"/>
      <c r="C3" s="378"/>
      <c r="D3" s="378"/>
      <c r="E3" s="378"/>
      <c r="F3" s="378"/>
      <c r="G3" s="378"/>
      <c r="H3" s="378"/>
      <c r="I3" s="378"/>
      <c r="J3" s="378"/>
      <c r="K3" s="378"/>
      <c r="L3" s="378"/>
      <c r="N3"/>
      <c r="O3" s="93" t="s">
        <v>355</v>
      </c>
      <c r="U3" s="67">
        <f>SUM(V:V)</f>
        <v>7</v>
      </c>
    </row>
    <row r="4" spans="1:22" ht="13">
      <c r="A4" s="218"/>
      <c r="B4" s="218"/>
      <c r="C4" s="218"/>
      <c r="D4" s="218"/>
      <c r="E4" s="218"/>
      <c r="F4" s="218"/>
      <c r="G4" s="219"/>
      <c r="H4" s="99" t="s">
        <v>1</v>
      </c>
      <c r="I4" s="99" t="s">
        <v>2</v>
      </c>
      <c r="J4" s="207" t="s">
        <v>3</v>
      </c>
      <c r="K4" s="207"/>
      <c r="L4" s="207"/>
      <c r="N4" s="54" t="s">
        <v>388</v>
      </c>
    </row>
    <row r="5" spans="1:22" ht="47.25" customHeight="1">
      <c r="A5" s="204" t="s">
        <v>713</v>
      </c>
      <c r="B5" s="205"/>
      <c r="C5" s="205"/>
      <c r="D5" s="205"/>
      <c r="E5" s="205"/>
      <c r="F5" s="205"/>
      <c r="G5" s="205"/>
      <c r="H5" s="98" t="s">
        <v>15</v>
      </c>
      <c r="I5" s="98"/>
      <c r="J5" s="220"/>
      <c r="K5" s="237"/>
      <c r="L5" s="221"/>
      <c r="N5" s="55" t="str">
        <f>CONCATENATE("(",LEN(J5),")")</f>
        <v>(0)</v>
      </c>
      <c r="O5" s="53" t="str">
        <f>IF(( AND(H5="x",I5="x") ),"(*) Marcar solo un valor: Si o No",IF(AND(I5="x",LEN(J5)=0),"(*) Completar la celda de explicación",
CONCATENATE("(Si/No) Marcar con 'X' solo uno de los campos. (Explicación) Longitud Máxima de ",Explicacion_LongMaximo," caracteres")))</f>
        <v>(Si/No) Marcar con 'X' solo uno de los campos. (Explicación) Longitud Máxima de 1000 caracteres</v>
      </c>
      <c r="S5" s="67">
        <v>89</v>
      </c>
      <c r="V5" s="68">
        <f>IF( AND(H5="",I5=""),0,IF(AND(I5&lt;&gt;"",J5=""),0,1))</f>
        <v>1</v>
      </c>
    </row>
    <row r="6" spans="1:22" ht="47.25" customHeight="1">
      <c r="A6" s="268" t="s">
        <v>550</v>
      </c>
      <c r="B6" s="268"/>
      <c r="C6" s="268"/>
      <c r="D6" s="268"/>
      <c r="E6" s="268"/>
      <c r="F6" s="268"/>
      <c r="G6" s="268"/>
      <c r="H6" s="268"/>
      <c r="I6" s="268"/>
      <c r="J6" s="268"/>
      <c r="K6" s="268"/>
      <c r="L6" s="268"/>
      <c r="N6" s="55"/>
      <c r="O6" s="53"/>
      <c r="V6" s="68"/>
    </row>
    <row r="7" spans="1:22" ht="57.5" customHeight="1">
      <c r="A7" s="312" t="s">
        <v>232</v>
      </c>
      <c r="B7" s="312"/>
      <c r="C7" s="312"/>
      <c r="D7" s="312"/>
      <c r="E7" s="312"/>
      <c r="F7" s="312"/>
      <c r="G7" s="312"/>
      <c r="H7" s="312"/>
      <c r="I7" s="312"/>
      <c r="J7" s="312"/>
      <c r="K7" s="312"/>
      <c r="L7" s="312"/>
      <c r="N7"/>
    </row>
    <row r="8" spans="1:22" ht="42" customHeight="1">
      <c r="A8" s="264" t="s">
        <v>165</v>
      </c>
      <c r="B8" s="265"/>
      <c r="C8" s="265"/>
      <c r="D8" s="265"/>
      <c r="E8" s="265"/>
      <c r="F8" s="266"/>
      <c r="G8" s="397" t="s">
        <v>841</v>
      </c>
      <c r="H8" s="447"/>
      <c r="I8" s="447"/>
      <c r="J8" s="447"/>
      <c r="K8" s="447"/>
      <c r="L8" s="398"/>
      <c r="S8" s="67">
        <v>270</v>
      </c>
    </row>
    <row r="9" spans="1:22" ht="8.25" customHeight="1">
      <c r="A9" s="265"/>
      <c r="B9" s="265"/>
      <c r="C9" s="265"/>
      <c r="D9" s="265"/>
      <c r="E9" s="265"/>
      <c r="F9" s="265"/>
      <c r="G9" s="265"/>
      <c r="H9" s="265"/>
      <c r="I9" s="265"/>
      <c r="J9" s="265"/>
      <c r="K9" s="265"/>
      <c r="L9" s="265"/>
    </row>
    <row r="10" spans="1:22" ht="15.75" customHeight="1">
      <c r="A10" s="223" t="s">
        <v>166</v>
      </c>
      <c r="B10" s="223"/>
      <c r="C10" s="223"/>
      <c r="D10" s="223"/>
      <c r="E10" s="223"/>
      <c r="F10" s="223"/>
      <c r="G10" s="223"/>
      <c r="H10" s="223"/>
      <c r="I10" s="223"/>
      <c r="J10" s="223"/>
      <c r="K10" s="223"/>
      <c r="L10" s="223"/>
    </row>
    <row r="11" spans="1:22">
      <c r="A11" s="223" t="s">
        <v>167</v>
      </c>
      <c r="B11" s="223"/>
      <c r="C11" s="223"/>
      <c r="D11" s="223"/>
      <c r="E11" s="223"/>
      <c r="F11" s="223"/>
      <c r="G11" s="223" t="s">
        <v>168</v>
      </c>
      <c r="H11" s="223"/>
      <c r="I11" s="223"/>
      <c r="J11" s="223"/>
      <c r="K11" s="223" t="s">
        <v>169</v>
      </c>
      <c r="L11" s="223"/>
    </row>
    <row r="12" spans="1:22" ht="21" customHeight="1">
      <c r="A12" s="214" t="s">
        <v>838</v>
      </c>
      <c r="B12" s="214"/>
      <c r="C12" s="214"/>
      <c r="D12" s="214"/>
      <c r="E12" s="214"/>
      <c r="F12" s="214"/>
      <c r="G12" s="214" t="s">
        <v>839</v>
      </c>
      <c r="H12" s="214"/>
      <c r="I12" s="214"/>
      <c r="J12" s="214"/>
      <c r="K12" s="212" t="s">
        <v>840</v>
      </c>
      <c r="L12" s="212"/>
      <c r="S12" s="67">
        <v>271</v>
      </c>
    </row>
    <row r="13" spans="1:22">
      <c r="A13" s="291"/>
      <c r="B13" s="291"/>
      <c r="C13" s="291"/>
      <c r="D13" s="291"/>
      <c r="E13" s="291"/>
      <c r="F13" s="291"/>
      <c r="G13" s="291"/>
      <c r="H13" s="291"/>
      <c r="I13" s="291"/>
      <c r="J13" s="291"/>
      <c r="K13" s="291"/>
      <c r="L13" s="291"/>
    </row>
    <row r="14" spans="1:22" ht="14.5">
      <c r="A14" s="378" t="s">
        <v>714</v>
      </c>
      <c r="B14" s="378"/>
      <c r="C14" s="378"/>
      <c r="D14" s="378"/>
      <c r="E14" s="378"/>
      <c r="F14" s="378"/>
      <c r="G14" s="378"/>
      <c r="H14" s="378"/>
      <c r="I14" s="378"/>
      <c r="J14" s="378"/>
      <c r="K14" s="378"/>
      <c r="L14" s="378"/>
      <c r="N14"/>
    </row>
    <row r="15" spans="1:22" ht="13">
      <c r="A15" s="218"/>
      <c r="B15" s="218"/>
      <c r="C15" s="218"/>
      <c r="D15" s="218"/>
      <c r="E15" s="218"/>
      <c r="F15" s="218"/>
      <c r="G15" s="219"/>
      <c r="H15" s="99" t="s">
        <v>1</v>
      </c>
      <c r="I15" s="99" t="s">
        <v>2</v>
      </c>
      <c r="J15" s="207" t="s">
        <v>3</v>
      </c>
      <c r="K15" s="207"/>
      <c r="L15" s="207"/>
      <c r="N15" s="54" t="s">
        <v>388</v>
      </c>
    </row>
    <row r="16" spans="1:22" ht="101.25" customHeight="1">
      <c r="A16" s="304" t="s">
        <v>715</v>
      </c>
      <c r="B16" s="304"/>
      <c r="C16" s="304"/>
      <c r="D16" s="304"/>
      <c r="E16" s="304"/>
      <c r="F16" s="304"/>
      <c r="G16" s="304"/>
      <c r="H16" s="98" t="s">
        <v>15</v>
      </c>
      <c r="I16" s="98"/>
      <c r="J16" s="220"/>
      <c r="K16" s="237"/>
      <c r="L16" s="221"/>
      <c r="N16" s="55" t="str">
        <f>CONCATENATE("(",LEN(J16),")")</f>
        <v>(0)</v>
      </c>
      <c r="O16" s="53" t="str">
        <f>IF(( AND(H16="x",I16="x") ),"(*) Marcar solo un valor: Si o No",IF(AND(I16="x",LEN(J16)=0),"(*) Completar la celda de explicación",
CONCATENATE("(Si/No) Marcar con 'X' solo uno de los campos. (Explicación) Longitud Máxima de ",Explicacion_LongMaximo," caracteres")))</f>
        <v>(Si/No) Marcar con 'X' solo uno de los campos. (Explicación) Longitud Máxima de 1000 caracteres</v>
      </c>
      <c r="S16" s="67">
        <v>90</v>
      </c>
      <c r="V16" s="68">
        <f>IF( AND(H16="",I16=""),0,IF(AND(I16&lt;&gt;"",J16=""),0,1))</f>
        <v>1</v>
      </c>
    </row>
    <row r="17" spans="1:22" ht="56.25" customHeight="1">
      <c r="A17" s="304" t="s">
        <v>716</v>
      </c>
      <c r="B17" s="304"/>
      <c r="C17" s="304"/>
      <c r="D17" s="304"/>
      <c r="E17" s="304"/>
      <c r="F17" s="304"/>
      <c r="G17" s="304"/>
      <c r="H17" s="98" t="s">
        <v>15</v>
      </c>
      <c r="I17" s="98"/>
      <c r="J17" s="220"/>
      <c r="K17" s="237"/>
      <c r="L17" s="221"/>
      <c r="N17" s="55" t="str">
        <f>CONCATENATE("(",LEN(J17),")")</f>
        <v>(0)</v>
      </c>
      <c r="O17" s="53" t="str">
        <f>IF(( AND(H17="x",I17="x") ),"(*) Marcar solo un valor: Si o No",IF(AND(I17="x",LEN(J17)=0),"(*) Completar la celda de explicación",
CONCATENATE("(Si/No) Marcar con 'X' solo uno de los campos. (Explicación) Longitud Máxima de ",Explicacion_LongMaximo," caracteres")))</f>
        <v>(Si/No) Marcar con 'X' solo uno de los campos. (Explicación) Longitud Máxima de 1000 caracteres</v>
      </c>
      <c r="S17" s="67">
        <v>91</v>
      </c>
      <c r="V17" s="68">
        <f>IF( AND(H17="",I17=""),0,IF(AND(I17&lt;&gt;"",J17=""),0,1))</f>
        <v>1</v>
      </c>
    </row>
    <row r="18" spans="1:22" ht="56.25" customHeight="1">
      <c r="A18" s="304" t="s">
        <v>551</v>
      </c>
      <c r="B18" s="304"/>
      <c r="C18" s="304"/>
      <c r="D18" s="304"/>
      <c r="E18" s="304"/>
      <c r="F18" s="304"/>
      <c r="G18" s="304"/>
      <c r="H18" s="158" t="s">
        <v>15</v>
      </c>
      <c r="I18" s="158"/>
      <c r="J18" s="298"/>
      <c r="K18" s="299"/>
      <c r="L18" s="300"/>
      <c r="N18" s="55" t="str">
        <f>CONCATENATE("(",LEN(J18),")")</f>
        <v>(0)</v>
      </c>
      <c r="O18" s="53" t="str">
        <f>IF(( AND(H18="x",I18="x") ),"(*) Marcar solo un valor: Si o No",IF(AND(I18="x",LEN(J18)=0),"(*) Completar la celda de explicación",
CONCATENATE("(Si/No) Marcar con 'X' solo uno de los campos. (Explicación) Longitud Máxima de ",Explicacion_LongMaximo," caracteres")))</f>
        <v>(Si/No) Marcar con 'X' solo uno de los campos. (Explicación) Longitud Máxima de 1000 caracteres</v>
      </c>
      <c r="S18" s="67">
        <v>640</v>
      </c>
      <c r="V18" s="68">
        <f>IF( AND(H18="",I18=""),0,IF(AND(I18&lt;&gt;"",J18=""),0,1))</f>
        <v>1</v>
      </c>
    </row>
    <row r="19" spans="1:22" ht="15" customHeight="1">
      <c r="A19" s="452" t="s">
        <v>363</v>
      </c>
      <c r="B19" s="452"/>
      <c r="C19" s="452"/>
      <c r="D19" s="452"/>
      <c r="E19" s="452"/>
      <c r="F19" s="452"/>
      <c r="G19" s="452"/>
      <c r="H19" s="452"/>
      <c r="I19" s="452"/>
      <c r="J19" s="452"/>
      <c r="K19" s="452"/>
      <c r="L19" s="452"/>
    </row>
    <row r="20" spans="1:22" ht="29.25" customHeight="1">
      <c r="A20" s="376" t="s">
        <v>364</v>
      </c>
      <c r="B20" s="376"/>
      <c r="C20" s="376"/>
      <c r="D20" s="376"/>
      <c r="E20" s="376"/>
      <c r="F20" s="376"/>
      <c r="G20" s="376"/>
      <c r="H20" s="376"/>
      <c r="I20" s="376"/>
      <c r="J20" s="376"/>
      <c r="K20" s="376"/>
      <c r="L20" s="376"/>
    </row>
    <row r="21" spans="1:22" ht="38.25" customHeight="1">
      <c r="A21" s="312" t="s">
        <v>365</v>
      </c>
      <c r="B21" s="312"/>
      <c r="C21" s="312"/>
      <c r="D21" s="312"/>
      <c r="E21" s="312"/>
      <c r="F21" s="312"/>
      <c r="G21" s="312"/>
      <c r="H21" s="312"/>
      <c r="I21" s="312"/>
      <c r="J21" s="312"/>
      <c r="K21" s="312"/>
      <c r="L21" s="312"/>
      <c r="N21"/>
    </row>
    <row r="22" spans="1:22" ht="15" customHeight="1">
      <c r="C22" s="218"/>
      <c r="D22" s="218"/>
      <c r="E22" s="218"/>
      <c r="F22" s="218"/>
      <c r="G22" s="218"/>
      <c r="H22" s="218"/>
      <c r="I22" s="219"/>
      <c r="J22" s="14" t="s">
        <v>1</v>
      </c>
      <c r="K22" s="14" t="s">
        <v>2</v>
      </c>
    </row>
    <row r="23" spans="1:22" ht="15.75" customHeight="1">
      <c r="C23" s="308" t="s">
        <v>233</v>
      </c>
      <c r="D23" s="308"/>
      <c r="E23" s="308"/>
      <c r="F23" s="308"/>
      <c r="G23" s="308"/>
      <c r="H23" s="308"/>
      <c r="I23" s="308"/>
      <c r="J23" s="98" t="s">
        <v>15</v>
      </c>
      <c r="K23" s="98"/>
      <c r="O23" s="41" t="str">
        <f>IF(( AND($J$23="x",$K$23="x") ),"(*) Marcar solo un valor: Si o No","")</f>
        <v/>
      </c>
      <c r="S23" s="67">
        <v>272</v>
      </c>
    </row>
    <row r="24" spans="1:22" ht="12.75" customHeight="1">
      <c r="C24" s="308" t="s">
        <v>234</v>
      </c>
      <c r="D24" s="308"/>
      <c r="E24" s="308"/>
      <c r="F24" s="308"/>
      <c r="G24" s="308"/>
      <c r="H24" s="308"/>
      <c r="I24" s="308"/>
      <c r="J24" s="98" t="s">
        <v>15</v>
      </c>
      <c r="K24" s="98"/>
      <c r="O24" s="41" t="str">
        <f>IF(( AND($J$24="x",$K$24="x") ),"(*) Marcar solo un valor: Si o No","")</f>
        <v/>
      </c>
      <c r="S24" s="67">
        <v>273</v>
      </c>
    </row>
    <row r="25" spans="1:22" ht="12.75" customHeight="1">
      <c r="C25" s="308" t="s">
        <v>235</v>
      </c>
      <c r="D25" s="308"/>
      <c r="E25" s="308"/>
      <c r="F25" s="308"/>
      <c r="G25" s="308"/>
      <c r="H25" s="308"/>
      <c r="I25" s="308"/>
      <c r="J25" s="98" t="s">
        <v>15</v>
      </c>
      <c r="K25" s="98"/>
      <c r="O25" s="41" t="str">
        <f>IF(( AND($J$25="x",$K$25="x") ),"(*) Marcar solo un valor: Si o No","")</f>
        <v/>
      </c>
      <c r="S25" s="67">
        <v>274</v>
      </c>
    </row>
    <row r="26" spans="1:22" ht="35" customHeight="1">
      <c r="A26" s="226" t="s">
        <v>552</v>
      </c>
      <c r="B26" s="226"/>
      <c r="C26" s="226"/>
      <c r="D26" s="226"/>
      <c r="E26" s="226"/>
      <c r="F26" s="226"/>
      <c r="G26" s="226"/>
      <c r="H26" s="226"/>
      <c r="I26" s="226"/>
      <c r="J26" s="226"/>
      <c r="K26" s="226"/>
      <c r="L26" s="226"/>
      <c r="N26"/>
      <c r="O26" s="41"/>
    </row>
    <row r="27" spans="1:22" ht="12.75" customHeight="1">
      <c r="A27" s="64"/>
      <c r="B27" s="64"/>
      <c r="C27" s="404" t="s">
        <v>453</v>
      </c>
      <c r="D27" s="404"/>
      <c r="E27" s="404" t="s">
        <v>609</v>
      </c>
      <c r="F27" s="404"/>
      <c r="G27" s="404"/>
      <c r="H27" s="83"/>
      <c r="I27" s="83"/>
      <c r="J27" s="83"/>
      <c r="K27" s="83"/>
      <c r="L27" s="64"/>
      <c r="O27" s="41"/>
    </row>
    <row r="28" spans="1:22" ht="23.4" customHeight="1">
      <c r="A28" s="64"/>
      <c r="B28" s="64"/>
      <c r="C28" s="316" t="s">
        <v>454</v>
      </c>
      <c r="D28" s="316"/>
      <c r="E28" s="445"/>
      <c r="F28" s="445"/>
      <c r="G28" s="445"/>
      <c r="H28" s="83"/>
      <c r="I28" s="83"/>
      <c r="J28" s="83"/>
      <c r="K28" s="83"/>
      <c r="L28" s="64"/>
      <c r="O28" s="41"/>
      <c r="S28" s="67">
        <v>644</v>
      </c>
    </row>
    <row r="29" spans="1:22">
      <c r="A29" s="64"/>
      <c r="B29" s="64"/>
      <c r="C29" s="316" t="s">
        <v>86</v>
      </c>
      <c r="D29" s="316"/>
      <c r="E29" s="445" t="s">
        <v>15</v>
      </c>
      <c r="F29" s="445"/>
      <c r="G29" s="445"/>
      <c r="H29" s="83"/>
      <c r="I29" s="83"/>
      <c r="J29" s="83"/>
      <c r="K29" s="83"/>
      <c r="L29" s="64"/>
      <c r="O29" s="41"/>
      <c r="S29" s="67">
        <v>645</v>
      </c>
    </row>
    <row r="30" spans="1:22">
      <c r="A30" s="64"/>
      <c r="B30" s="64"/>
      <c r="C30" s="316" t="s">
        <v>88</v>
      </c>
      <c r="D30" s="316"/>
      <c r="E30" s="445" t="s">
        <v>15</v>
      </c>
      <c r="F30" s="445"/>
      <c r="G30" s="445"/>
      <c r="H30" s="83"/>
      <c r="I30" s="83"/>
      <c r="J30" s="83"/>
      <c r="K30" s="83"/>
      <c r="L30" s="64"/>
      <c r="O30" s="41"/>
      <c r="S30" s="67">
        <v>646</v>
      </c>
    </row>
    <row r="31" spans="1:22">
      <c r="A31" s="64"/>
      <c r="B31" s="154"/>
      <c r="C31" s="316" t="s">
        <v>89</v>
      </c>
      <c r="D31" s="316"/>
      <c r="E31" s="445"/>
      <c r="F31" s="445"/>
      <c r="G31" s="445"/>
      <c r="H31" s="83"/>
      <c r="I31" s="83"/>
      <c r="J31" s="83"/>
      <c r="K31" s="83"/>
      <c r="L31" s="64"/>
      <c r="O31" s="41"/>
      <c r="S31" s="67">
        <v>647</v>
      </c>
    </row>
    <row r="32" spans="1:22" ht="23.4" customHeight="1">
      <c r="A32" s="64"/>
      <c r="B32" s="64"/>
      <c r="C32" s="316" t="s">
        <v>457</v>
      </c>
      <c r="D32" s="316"/>
      <c r="E32" s="445" t="s">
        <v>15</v>
      </c>
      <c r="F32" s="445"/>
      <c r="G32" s="445"/>
      <c r="H32" s="83"/>
      <c r="I32" s="83"/>
      <c r="J32" s="83"/>
      <c r="K32" s="83"/>
      <c r="L32" s="64"/>
      <c r="O32" s="41"/>
      <c r="S32" s="67">
        <v>648</v>
      </c>
    </row>
    <row r="33" spans="1:19" ht="12.75" customHeight="1">
      <c r="A33" s="64"/>
      <c r="B33" s="64"/>
      <c r="C33" s="316" t="s">
        <v>125</v>
      </c>
      <c r="D33" s="316"/>
      <c r="E33" s="445"/>
      <c r="F33" s="445"/>
      <c r="G33" s="445"/>
      <c r="H33" s="83"/>
      <c r="I33" s="83"/>
      <c r="J33" s="83"/>
      <c r="K33" s="83"/>
      <c r="L33" s="64"/>
      <c r="O33" s="41"/>
      <c r="S33" s="67">
        <v>649</v>
      </c>
    </row>
    <row r="34" spans="1:19" ht="14.4" customHeight="1">
      <c r="A34" s="64"/>
      <c r="B34" s="64"/>
      <c r="C34" s="316" t="s">
        <v>90</v>
      </c>
      <c r="D34" s="316"/>
      <c r="E34" s="453" t="s">
        <v>842</v>
      </c>
      <c r="F34" s="454"/>
      <c r="G34" s="454"/>
      <c r="H34" s="455"/>
      <c r="I34" s="455"/>
      <c r="J34" s="455"/>
      <c r="K34" s="456"/>
      <c r="L34" s="64"/>
      <c r="S34" s="67">
        <v>650</v>
      </c>
    </row>
    <row r="35" spans="1:19" ht="45" customHeight="1">
      <c r="A35" s="354" t="s">
        <v>717</v>
      </c>
      <c r="B35" s="354"/>
      <c r="C35" s="354"/>
      <c r="D35" s="354"/>
      <c r="E35" s="354"/>
      <c r="F35" s="354"/>
      <c r="G35" s="354"/>
      <c r="H35" s="354"/>
      <c r="I35" s="354"/>
      <c r="J35" s="354"/>
      <c r="K35" s="354"/>
      <c r="L35" s="354"/>
      <c r="N35"/>
    </row>
    <row r="36" spans="1:19" ht="6" customHeight="1">
      <c r="A36" s="229"/>
      <c r="B36" s="229"/>
      <c r="C36" s="229"/>
      <c r="D36" s="229"/>
      <c r="E36" s="229"/>
      <c r="F36" s="229"/>
      <c r="G36" s="229"/>
      <c r="H36" s="229"/>
      <c r="I36" s="229"/>
      <c r="J36" s="229"/>
      <c r="K36" s="229"/>
      <c r="L36" s="229"/>
    </row>
    <row r="37" spans="1:19" ht="21.75" customHeight="1">
      <c r="B37" s="223" t="s">
        <v>165</v>
      </c>
      <c r="C37" s="223"/>
      <c r="D37" s="223"/>
      <c r="E37" s="223"/>
      <c r="F37" s="223"/>
      <c r="G37" s="397" t="s">
        <v>843</v>
      </c>
      <c r="H37" s="447"/>
      <c r="I37" s="447"/>
      <c r="J37" s="447"/>
      <c r="K37" s="447"/>
      <c r="L37" s="398"/>
      <c r="S37" s="67">
        <v>275</v>
      </c>
    </row>
    <row r="38" spans="1:19" ht="6" customHeight="1">
      <c r="A38" s="292"/>
      <c r="B38" s="292"/>
      <c r="C38" s="292"/>
      <c r="D38" s="292"/>
      <c r="E38" s="292"/>
      <c r="F38" s="292"/>
      <c r="G38" s="292"/>
      <c r="H38" s="292"/>
      <c r="I38" s="292"/>
      <c r="J38" s="292"/>
      <c r="K38" s="292"/>
      <c r="L38" s="292"/>
    </row>
    <row r="39" spans="1:19" ht="15.75" customHeight="1">
      <c r="B39" s="451" t="s">
        <v>166</v>
      </c>
      <c r="C39" s="451"/>
      <c r="D39" s="451"/>
      <c r="E39" s="451"/>
      <c r="F39" s="451"/>
      <c r="G39" s="451"/>
      <c r="H39" s="451"/>
      <c r="I39" s="451"/>
      <c r="J39" s="451"/>
      <c r="K39" s="451"/>
      <c r="L39" s="451"/>
    </row>
    <row r="40" spans="1:19" ht="18.75" customHeight="1">
      <c r="B40" s="223" t="s">
        <v>167</v>
      </c>
      <c r="C40" s="223"/>
      <c r="D40" s="223"/>
      <c r="E40" s="223"/>
      <c r="F40" s="223"/>
      <c r="G40" s="3" t="s">
        <v>168</v>
      </c>
      <c r="H40" s="223" t="s">
        <v>169</v>
      </c>
      <c r="I40" s="223"/>
      <c r="J40" s="223"/>
      <c r="K40" s="223" t="s">
        <v>236</v>
      </c>
      <c r="L40" s="223"/>
      <c r="N40" s="58" t="s">
        <v>394</v>
      </c>
      <c r="O40" s="62" t="s">
        <v>395</v>
      </c>
      <c r="S40" s="67">
        <v>276</v>
      </c>
    </row>
    <row r="41" spans="1:19" ht="64" customHeight="1">
      <c r="B41" s="214" t="s">
        <v>844</v>
      </c>
      <c r="C41" s="214"/>
      <c r="D41" s="214"/>
      <c r="E41" s="214"/>
      <c r="F41" s="214"/>
      <c r="G41" s="75" t="s">
        <v>845</v>
      </c>
      <c r="H41" s="214" t="s">
        <v>846</v>
      </c>
      <c r="I41" s="214"/>
      <c r="J41" s="214"/>
      <c r="K41" s="214" t="s">
        <v>847</v>
      </c>
      <c r="L41" s="450"/>
    </row>
    <row r="42" spans="1:19" ht="20">
      <c r="A42" s="226" t="s">
        <v>718</v>
      </c>
      <c r="B42" s="226"/>
      <c r="C42" s="226"/>
      <c r="D42" s="226"/>
      <c r="E42" s="226"/>
      <c r="F42" s="226"/>
      <c r="G42" s="226"/>
      <c r="H42" s="226"/>
      <c r="I42" s="226"/>
      <c r="J42" s="226"/>
      <c r="K42" s="226"/>
      <c r="L42" s="226"/>
      <c r="N42" s="63" t="s">
        <v>396</v>
      </c>
      <c r="O42" s="61" t="s">
        <v>397</v>
      </c>
      <c r="P42"/>
      <c r="S42" s="67">
        <v>0</v>
      </c>
    </row>
    <row r="43" spans="1:19" ht="12.75" customHeight="1">
      <c r="B43" s="27"/>
      <c r="C43" s="27"/>
      <c r="D43" s="27"/>
      <c r="E43" s="29" t="s">
        <v>135</v>
      </c>
      <c r="F43" s="173" t="s">
        <v>15</v>
      </c>
      <c r="G43" s="31" t="s">
        <v>2</v>
      </c>
      <c r="H43" s="4"/>
      <c r="I43" s="173"/>
      <c r="J43" s="4"/>
      <c r="K43" s="4"/>
      <c r="O43" s="41" t="str">
        <f>IF(( AND($F$43="x",$I$43="x") ),"(*) Marcar solo un valor: Si o No","")</f>
        <v/>
      </c>
      <c r="S43" s="67">
        <v>277</v>
      </c>
    </row>
    <row r="44" spans="1:19" ht="34.5" customHeight="1" thickBot="1">
      <c r="A44" s="226" t="s">
        <v>719</v>
      </c>
      <c r="B44" s="226"/>
      <c r="C44" s="226"/>
      <c r="D44" s="226"/>
      <c r="E44" s="226"/>
      <c r="F44" s="226"/>
      <c r="G44" s="226"/>
      <c r="H44" s="226"/>
      <c r="I44" s="226"/>
      <c r="J44" s="226"/>
      <c r="K44" s="226"/>
      <c r="L44" s="226"/>
      <c r="N44" s="4"/>
    </row>
    <row r="45" spans="1:19" ht="17.399999999999999" customHeight="1" thickBot="1">
      <c r="E45" s="309" t="s">
        <v>553</v>
      </c>
      <c r="F45" s="309"/>
      <c r="G45" s="309"/>
      <c r="H45" s="309"/>
      <c r="I45" s="309"/>
      <c r="J45" s="174">
        <v>54</v>
      </c>
      <c r="K45" s="4"/>
      <c r="S45" s="67">
        <v>654</v>
      </c>
    </row>
    <row r="46" spans="1:19" ht="18" customHeight="1" thickBot="1">
      <c r="E46" s="309" t="s">
        <v>554</v>
      </c>
      <c r="F46" s="309"/>
      <c r="G46" s="309"/>
      <c r="H46" s="309"/>
      <c r="I46" s="309"/>
      <c r="J46" s="175">
        <v>54</v>
      </c>
      <c r="K46" s="4"/>
      <c r="S46" s="67">
        <v>655</v>
      </c>
    </row>
    <row r="47" spans="1:19" ht="25.25" customHeight="1" thickBot="1">
      <c r="E47" s="309" t="s">
        <v>555</v>
      </c>
      <c r="F47" s="309"/>
      <c r="G47" s="309"/>
      <c r="H47" s="309"/>
      <c r="I47" s="309"/>
      <c r="J47" s="175">
        <v>44</v>
      </c>
      <c r="K47" s="4"/>
      <c r="S47" s="67">
        <v>656</v>
      </c>
    </row>
    <row r="48" spans="1:19" ht="18" customHeight="1" thickBot="1">
      <c r="E48" s="308" t="s">
        <v>237</v>
      </c>
      <c r="F48" s="308"/>
      <c r="G48" s="308"/>
      <c r="H48" s="308"/>
      <c r="I48" s="308"/>
      <c r="J48" s="175">
        <v>33</v>
      </c>
      <c r="K48" s="4"/>
      <c r="S48" s="67">
        <v>278</v>
      </c>
    </row>
    <row r="49" spans="1:22" ht="9.75" customHeight="1">
      <c r="A49" s="292"/>
      <c r="B49" s="292"/>
      <c r="C49" s="292"/>
      <c r="D49" s="292"/>
      <c r="E49" s="292"/>
      <c r="F49" s="292"/>
      <c r="G49" s="292"/>
      <c r="H49" s="292"/>
      <c r="I49" s="292"/>
      <c r="J49" s="292"/>
      <c r="K49" s="292"/>
      <c r="L49" s="292"/>
    </row>
    <row r="50" spans="1:22" ht="14.5">
      <c r="A50" s="378" t="s">
        <v>720</v>
      </c>
      <c r="B50" s="378"/>
      <c r="C50" s="378"/>
      <c r="D50" s="378"/>
      <c r="E50" s="378"/>
      <c r="F50" s="378"/>
      <c r="G50" s="378"/>
      <c r="H50" s="378"/>
      <c r="I50" s="378"/>
      <c r="J50" s="378"/>
      <c r="K50" s="378"/>
      <c r="L50" s="378"/>
      <c r="N50"/>
    </row>
    <row r="51" spans="1:22" ht="13">
      <c r="A51" s="218"/>
      <c r="B51" s="218"/>
      <c r="C51" s="218"/>
      <c r="D51" s="218"/>
      <c r="E51" s="218"/>
      <c r="F51" s="218"/>
      <c r="G51" s="219"/>
      <c r="H51" s="99" t="s">
        <v>1</v>
      </c>
      <c r="I51" s="99" t="s">
        <v>2</v>
      </c>
      <c r="J51" s="207" t="s">
        <v>3</v>
      </c>
      <c r="K51" s="207"/>
      <c r="L51" s="207"/>
      <c r="N51" s="54" t="s">
        <v>388</v>
      </c>
    </row>
    <row r="52" spans="1:22" ht="68.25" customHeight="1">
      <c r="A52" s="372" t="s">
        <v>721</v>
      </c>
      <c r="B52" s="372"/>
      <c r="C52" s="372"/>
      <c r="D52" s="372"/>
      <c r="E52" s="372"/>
      <c r="F52" s="372"/>
      <c r="G52" s="372"/>
      <c r="H52" s="98" t="s">
        <v>15</v>
      </c>
      <c r="I52" s="98"/>
      <c r="J52" s="220"/>
      <c r="K52" s="237"/>
      <c r="L52" s="221"/>
      <c r="N52" s="55" t="str">
        <f>CONCATENATE("(",LEN(J52),")")</f>
        <v>(0)</v>
      </c>
      <c r="O52" s="53" t="str">
        <f>IF(( AND(H52="x",I52="x") ),"(*) Marcar solo un valor: Si o No",IF(AND(I52="x",LEN(J52)=0),"(*) Completar la celda de explicación",
CONCATENATE("(Si/No) Marcar con 'X' solo uno de los campos. (Explicación) Longitud Máxima de ",Explicacion_LongMaximo," caracteres")))</f>
        <v>(Si/No) Marcar con 'X' solo uno de los campos. (Explicación) Longitud Máxima de 1000 caracteres</v>
      </c>
      <c r="S52" s="67">
        <v>92</v>
      </c>
      <c r="V52" s="68">
        <f>IF( AND(H52="",I52=""),0,IF(AND(I52&lt;&gt;"",J52=""),0,1))</f>
        <v>1</v>
      </c>
    </row>
    <row r="53" spans="1:22" ht="69" customHeight="1">
      <c r="A53" s="372" t="s">
        <v>722</v>
      </c>
      <c r="B53" s="372"/>
      <c r="C53" s="372"/>
      <c r="D53" s="372"/>
      <c r="E53" s="372"/>
      <c r="F53" s="372"/>
      <c r="G53" s="372"/>
      <c r="H53" s="98"/>
      <c r="I53" s="98" t="s">
        <v>15</v>
      </c>
      <c r="J53" s="220" t="s">
        <v>989</v>
      </c>
      <c r="K53" s="237"/>
      <c r="L53" s="221"/>
      <c r="N53" s="55" t="str">
        <f>CONCATENATE("(",LEN(J53),")")</f>
        <v>(110)</v>
      </c>
      <c r="O53" s="53" t="str">
        <f>IF(( AND(H53="x",I53="x") ),"(*) Marcar solo un valor: Si o No",IF(AND(I53="x",LEN(J53)=0),"(*) Completar la celda de explicación",
CONCATENATE("(Si/No) Marcar con 'X' solo uno de los campos. (Explicación) Longitud Máxima de ",Explicacion_LongMaximo," caracteres")))</f>
        <v>(Si/No) Marcar con 'X' solo uno de los campos. (Explicación) Longitud Máxima de 1000 caracteres</v>
      </c>
      <c r="S53" s="67">
        <v>93</v>
      </c>
      <c r="V53" s="68">
        <f>IF( AND(H53="",I53=""),0,IF(AND(I53&lt;&gt;"",J53=""),0,1))</f>
        <v>1</v>
      </c>
    </row>
    <row r="54" spans="1:22" ht="15" customHeight="1">
      <c r="A54" s="446"/>
      <c r="B54" s="446"/>
      <c r="C54" s="446"/>
      <c r="D54" s="446"/>
      <c r="E54" s="446"/>
      <c r="F54" s="446"/>
      <c r="G54" s="446"/>
      <c r="H54" s="446"/>
      <c r="I54" s="446"/>
      <c r="J54" s="446"/>
      <c r="K54" s="446"/>
      <c r="L54" s="446"/>
    </row>
    <row r="55" spans="1:22" ht="14.5">
      <c r="A55" s="378" t="s">
        <v>723</v>
      </c>
      <c r="B55" s="378"/>
      <c r="C55" s="378"/>
      <c r="D55" s="378"/>
      <c r="E55" s="378"/>
      <c r="F55" s="378"/>
      <c r="G55" s="378"/>
      <c r="H55" s="378"/>
      <c r="I55" s="378"/>
      <c r="J55" s="378"/>
      <c r="K55" s="378"/>
      <c r="L55" s="378"/>
      <c r="N55"/>
    </row>
    <row r="56" spans="1:22" ht="26.25" customHeight="1">
      <c r="A56" s="218"/>
      <c r="B56" s="218"/>
      <c r="C56" s="218"/>
      <c r="D56" s="218"/>
      <c r="E56" s="218"/>
      <c r="F56" s="218"/>
      <c r="G56" s="219"/>
      <c r="H56" s="99" t="s">
        <v>1</v>
      </c>
      <c r="I56" s="99" t="s">
        <v>2</v>
      </c>
      <c r="J56" s="207" t="s">
        <v>3</v>
      </c>
      <c r="K56" s="207"/>
      <c r="L56" s="207"/>
      <c r="N56" s="54" t="s">
        <v>388</v>
      </c>
    </row>
    <row r="57" spans="1:22" ht="56.25" customHeight="1">
      <c r="A57" s="372" t="s">
        <v>724</v>
      </c>
      <c r="B57" s="372"/>
      <c r="C57" s="372"/>
      <c r="D57" s="372"/>
      <c r="E57" s="372"/>
      <c r="F57" s="372"/>
      <c r="G57" s="372"/>
      <c r="H57" s="98" t="s">
        <v>15</v>
      </c>
      <c r="I57" s="98"/>
      <c r="J57" s="220"/>
      <c r="K57" s="237"/>
      <c r="L57" s="221"/>
      <c r="N57" s="55" t="str">
        <f>CONCATENATE("(",LEN(J57),")")</f>
        <v>(0)</v>
      </c>
      <c r="O57" s="53" t="str">
        <f>IF(( AND(H57="x",I57="x") ),"(*) Marcar solo un valor: Si o No",IF(AND(I57="x",LEN(J57)=0),"(*) Completar la celda de explicación",
CONCATENATE("(Si/No) Marcar con 'X' solo uno de los campos. (Explicación) Longitud Máxima de ",Explicacion_LongMaximo," caracteres")))</f>
        <v>(Si/No) Marcar con 'X' solo uno de los campos. (Explicación) Longitud Máxima de 1000 caracteres</v>
      </c>
      <c r="S57" s="67">
        <v>94</v>
      </c>
      <c r="V57" s="68">
        <f>IF( AND(H57="",I57=""),0,IF(AND(I57&lt;&gt;"",J57=""),0,1))</f>
        <v>1</v>
      </c>
    </row>
    <row r="58" spans="1:22" ht="93" customHeight="1">
      <c r="A58" s="372" t="s">
        <v>725</v>
      </c>
      <c r="B58" s="372"/>
      <c r="C58" s="372"/>
      <c r="D58" s="372"/>
      <c r="E58" s="372"/>
      <c r="F58" s="372" t="s">
        <v>214</v>
      </c>
      <c r="G58" s="372"/>
      <c r="H58" s="98" t="s">
        <v>15</v>
      </c>
      <c r="I58" s="98"/>
      <c r="J58" s="220"/>
      <c r="K58" s="237"/>
      <c r="L58" s="221"/>
      <c r="N58" s="55" t="str">
        <f>CONCATENATE("(",LEN(J58),")")</f>
        <v>(0)</v>
      </c>
      <c r="O58" s="53" t="str">
        <f>IF(( AND(H58="x",I58="x") ),"(*) Marcar solo un valor: Si o No",IF(AND(I58="x",LEN(J58)=0),"(*) Completar la celda de explicación",
CONCATENATE("(Si/No) Marcar con 'X' solo uno de los campos. (Explicación) Longitud Máxima de ",Explicacion_LongMaximo," caracteres")))</f>
        <v>(Si/No) Marcar con 'X' solo uno de los campos. (Explicación) Longitud Máxima de 1000 caracteres</v>
      </c>
      <c r="S58" s="67">
        <v>95</v>
      </c>
      <c r="V58" s="68"/>
    </row>
    <row r="59" spans="1:22" ht="90.75" customHeight="1">
      <c r="A59" s="304" t="s">
        <v>726</v>
      </c>
      <c r="B59" s="304"/>
      <c r="C59" s="304"/>
      <c r="D59" s="304"/>
      <c r="E59" s="304"/>
      <c r="F59" s="304"/>
      <c r="G59" s="304"/>
      <c r="H59" s="98"/>
      <c r="I59" s="98" t="s">
        <v>15</v>
      </c>
      <c r="J59" s="220" t="s">
        <v>900</v>
      </c>
      <c r="K59" s="237"/>
      <c r="L59" s="221"/>
      <c r="N59" s="55" t="str">
        <f>CONCATENATE("(",LEN(J59),")")</f>
        <v>(113)</v>
      </c>
      <c r="O59" s="53" t="str">
        <f>IF(( AND(H59="x",I59="x") ),"(*) Marcar solo un valor: Si o No",IF(AND(I59="x",LEN(J59)=0),"(*) Completar la celda de explicación",
CONCATENATE("(Si/No) Marcar con 'X' solo uno de los campos. (Explicación) Longitud Máxima de ",Explicacion_LongMaximo," caracteres")))</f>
        <v>(Si/No) Marcar con 'X' solo uno de los campos. (Explicación) Longitud Máxima de 1000 caracteres</v>
      </c>
      <c r="S59" s="67">
        <v>96</v>
      </c>
      <c r="V59" s="68"/>
    </row>
    <row r="60" spans="1:22" ht="45" customHeight="1">
      <c r="A60" s="226" t="s">
        <v>783</v>
      </c>
      <c r="B60" s="226"/>
      <c r="C60" s="226"/>
      <c r="D60" s="226"/>
      <c r="E60" s="226"/>
      <c r="F60" s="226"/>
      <c r="G60" s="226"/>
      <c r="H60" s="226"/>
      <c r="I60" s="226"/>
      <c r="J60" s="226"/>
      <c r="K60" s="226"/>
      <c r="L60" s="226"/>
      <c r="N60"/>
    </row>
    <row r="61" spans="1:22" ht="30.75" customHeight="1">
      <c r="B61" s="223" t="s">
        <v>238</v>
      </c>
      <c r="C61" s="223"/>
      <c r="D61" s="223"/>
      <c r="E61" s="223"/>
      <c r="F61" s="223" t="s">
        <v>168</v>
      </c>
      <c r="G61" s="223"/>
      <c r="H61" s="223" t="s">
        <v>366</v>
      </c>
      <c r="I61" s="223"/>
      <c r="J61" s="223"/>
      <c r="K61" s="223" t="s">
        <v>239</v>
      </c>
      <c r="L61" s="223"/>
      <c r="N61" s="58" t="s">
        <v>394</v>
      </c>
      <c r="O61" s="62" t="s">
        <v>395</v>
      </c>
      <c r="S61" s="67">
        <v>279</v>
      </c>
    </row>
    <row r="62" spans="1:22" ht="22.5" customHeight="1">
      <c r="B62" s="397"/>
      <c r="C62" s="447"/>
      <c r="D62" s="447"/>
      <c r="E62" s="398"/>
      <c r="F62" s="356"/>
      <c r="G62" s="356"/>
      <c r="H62" s="271"/>
      <c r="I62" s="272"/>
      <c r="J62" s="348"/>
      <c r="K62" s="271"/>
      <c r="L62" s="348"/>
    </row>
    <row r="63" spans="1:22" ht="22.5" customHeight="1">
      <c r="B63" s="356"/>
      <c r="C63" s="356"/>
      <c r="D63" s="356"/>
      <c r="E63" s="356"/>
      <c r="F63" s="356"/>
      <c r="G63" s="356"/>
      <c r="H63" s="271"/>
      <c r="I63" s="272"/>
      <c r="J63" s="348"/>
      <c r="K63" s="271"/>
      <c r="L63" s="348"/>
    </row>
    <row r="64" spans="1:22" ht="20.25" customHeight="1">
      <c r="A64" s="448"/>
      <c r="B64" s="448"/>
      <c r="C64" s="448"/>
      <c r="D64" s="448"/>
      <c r="E64" s="448"/>
      <c r="F64" s="448"/>
      <c r="G64" s="448"/>
      <c r="H64" s="448"/>
      <c r="I64" s="448"/>
      <c r="J64" s="448"/>
      <c r="K64" s="448"/>
      <c r="L64" s="448"/>
      <c r="N64" s="63" t="s">
        <v>396</v>
      </c>
      <c r="O64" s="61" t="s">
        <v>397</v>
      </c>
      <c r="S64" s="67">
        <v>0</v>
      </c>
    </row>
    <row r="65" spans="1:19">
      <c r="B65" s="288" t="s">
        <v>240</v>
      </c>
      <c r="C65" s="289"/>
      <c r="D65" s="289"/>
      <c r="E65" s="289"/>
      <c r="F65" s="289"/>
      <c r="G65" s="289"/>
      <c r="H65" s="289"/>
      <c r="I65" s="289"/>
      <c r="J65" s="289"/>
      <c r="K65" s="290"/>
      <c r="L65" s="81"/>
      <c r="S65" s="67">
        <v>280</v>
      </c>
    </row>
    <row r="66" spans="1:19" ht="14.5">
      <c r="A66" s="449"/>
      <c r="B66" s="449"/>
      <c r="C66" s="449"/>
      <c r="D66" s="449"/>
      <c r="E66" s="449"/>
      <c r="F66" s="449"/>
      <c r="G66" s="449"/>
      <c r="H66" s="449"/>
      <c r="I66" s="449"/>
      <c r="J66" s="449"/>
      <c r="K66" s="449"/>
      <c r="L66" s="449"/>
    </row>
    <row r="67" spans="1:19" ht="40.5" customHeight="1">
      <c r="A67" s="312" t="s">
        <v>241</v>
      </c>
      <c r="B67" s="312"/>
      <c r="C67" s="312"/>
      <c r="D67" s="312"/>
      <c r="E67" s="312"/>
      <c r="F67" s="312"/>
      <c r="G67" s="312"/>
      <c r="H67" s="312"/>
      <c r="I67" s="312"/>
      <c r="J67" s="312"/>
      <c r="K67" s="312"/>
      <c r="L67" s="312"/>
      <c r="N67"/>
    </row>
    <row r="68" spans="1:19" ht="36.75" customHeight="1">
      <c r="B68" s="223" t="s">
        <v>238</v>
      </c>
      <c r="C68" s="223"/>
      <c r="D68" s="223" t="s">
        <v>242</v>
      </c>
      <c r="E68" s="223"/>
      <c r="F68" s="223"/>
      <c r="G68" s="223" t="s">
        <v>243</v>
      </c>
      <c r="H68" s="223"/>
      <c r="I68" s="223"/>
      <c r="J68" s="223" t="s">
        <v>244</v>
      </c>
      <c r="K68" s="223"/>
      <c r="L68" s="223" t="s">
        <v>245</v>
      </c>
    </row>
    <row r="69" spans="1:19" ht="67.5">
      <c r="B69" s="223"/>
      <c r="C69" s="223"/>
      <c r="D69" s="24" t="s">
        <v>246</v>
      </c>
      <c r="E69" s="24" t="s">
        <v>247</v>
      </c>
      <c r="F69" s="24" t="s">
        <v>248</v>
      </c>
      <c r="G69" s="223"/>
      <c r="H69" s="223"/>
      <c r="I69" s="223"/>
      <c r="J69" s="223"/>
      <c r="K69" s="223"/>
      <c r="L69" s="223"/>
      <c r="N69" s="58" t="s">
        <v>394</v>
      </c>
      <c r="O69" s="62" t="s">
        <v>395</v>
      </c>
      <c r="S69" s="67">
        <v>281</v>
      </c>
    </row>
    <row r="70" spans="1:19" ht="22.5" customHeight="1">
      <c r="B70" s="214"/>
      <c r="C70" s="214"/>
      <c r="D70" s="98"/>
      <c r="E70" s="98"/>
      <c r="F70" s="98"/>
      <c r="G70" s="214"/>
      <c r="H70" s="214"/>
      <c r="I70" s="214"/>
      <c r="J70" s="214"/>
      <c r="K70" s="214"/>
      <c r="L70" s="75"/>
    </row>
    <row r="71" spans="1:19" ht="22.5" customHeight="1">
      <c r="B71" s="214"/>
      <c r="C71" s="214"/>
      <c r="D71" s="98"/>
      <c r="E71" s="98"/>
      <c r="F71" s="98"/>
      <c r="G71" s="214"/>
      <c r="H71" s="214"/>
      <c r="I71" s="214"/>
      <c r="J71" s="214"/>
      <c r="K71" s="214"/>
      <c r="L71" s="75"/>
    </row>
    <row r="72" spans="1:19" ht="20">
      <c r="A72" s="38"/>
      <c r="B72" s="334" t="s">
        <v>796</v>
      </c>
      <c r="C72" s="334"/>
      <c r="D72" s="334"/>
      <c r="E72" s="334"/>
      <c r="F72" s="334"/>
      <c r="G72" s="334"/>
      <c r="H72" s="334"/>
      <c r="I72" s="334"/>
      <c r="J72" s="334"/>
      <c r="K72" s="334"/>
      <c r="L72" s="334"/>
      <c r="N72" s="63" t="s">
        <v>396</v>
      </c>
      <c r="O72" s="61" t="s">
        <v>397</v>
      </c>
      <c r="S72" s="67">
        <v>0</v>
      </c>
    </row>
    <row r="73" spans="1:19" ht="23.25" customHeight="1">
      <c r="A73" s="39" t="s">
        <v>367</v>
      </c>
      <c r="B73" s="376" t="s">
        <v>368</v>
      </c>
      <c r="C73" s="376"/>
      <c r="D73" s="376"/>
      <c r="E73" s="376"/>
      <c r="F73" s="376"/>
      <c r="G73" s="376"/>
      <c r="H73" s="376"/>
      <c r="I73" s="376"/>
      <c r="J73" s="376"/>
      <c r="K73" s="376"/>
      <c r="L73" s="376"/>
    </row>
    <row r="74" spans="1:19" ht="25.5" customHeight="1">
      <c r="A74" s="39" t="s">
        <v>367</v>
      </c>
      <c r="B74" s="376" t="s">
        <v>727</v>
      </c>
      <c r="C74" s="376"/>
      <c r="D74" s="376"/>
      <c r="E74" s="376"/>
      <c r="F74" s="376"/>
      <c r="G74" s="376"/>
      <c r="H74" s="376"/>
      <c r="I74" s="376"/>
      <c r="J74" s="376"/>
      <c r="K74" s="376"/>
      <c r="L74" s="376"/>
    </row>
    <row r="75" spans="1:19" ht="43.5" customHeight="1">
      <c r="A75" s="354" t="s">
        <v>728</v>
      </c>
      <c r="B75" s="354"/>
      <c r="C75" s="354"/>
      <c r="D75" s="354"/>
      <c r="E75" s="354"/>
      <c r="F75" s="354"/>
      <c r="G75" s="354"/>
      <c r="H75" s="354"/>
      <c r="I75" s="354"/>
      <c r="J75" s="354"/>
      <c r="K75" s="354"/>
      <c r="L75" s="354"/>
      <c r="N75"/>
    </row>
    <row r="76" spans="1:19" ht="14.25" customHeight="1">
      <c r="B76" s="223" t="s">
        <v>249</v>
      </c>
      <c r="C76" s="223"/>
      <c r="D76" s="223" t="s">
        <v>250</v>
      </c>
      <c r="E76" s="223"/>
      <c r="F76" s="223"/>
      <c r="G76" s="223"/>
      <c r="H76" s="223"/>
      <c r="I76" s="223" t="s">
        <v>251</v>
      </c>
      <c r="J76" s="223"/>
      <c r="K76" s="223"/>
      <c r="L76" s="223"/>
    </row>
    <row r="77" spans="1:19" ht="26.25" customHeight="1">
      <c r="B77" s="223"/>
      <c r="C77" s="223"/>
      <c r="D77" s="223"/>
      <c r="E77" s="223"/>
      <c r="F77" s="223"/>
      <c r="G77" s="223"/>
      <c r="H77" s="223"/>
      <c r="I77" s="223" t="s">
        <v>252</v>
      </c>
      <c r="J77" s="223"/>
      <c r="K77" s="223"/>
      <c r="L77" s="3" t="s">
        <v>183</v>
      </c>
      <c r="N77" s="58" t="s">
        <v>394</v>
      </c>
      <c r="O77" s="62" t="s">
        <v>395</v>
      </c>
      <c r="S77" s="67">
        <v>282</v>
      </c>
    </row>
    <row r="78" spans="1:19" ht="22.5" customHeight="1">
      <c r="B78" s="214"/>
      <c r="C78" s="214"/>
      <c r="D78" s="214"/>
      <c r="E78" s="214"/>
      <c r="F78" s="214"/>
      <c r="G78" s="214"/>
      <c r="H78" s="214"/>
      <c r="I78" s="213"/>
      <c r="J78" s="213"/>
      <c r="K78" s="213"/>
      <c r="L78" s="97"/>
    </row>
    <row r="79" spans="1:19" ht="22.5" customHeight="1">
      <c r="B79" s="214"/>
      <c r="C79" s="214"/>
      <c r="D79" s="214"/>
      <c r="E79" s="214"/>
      <c r="F79" s="214"/>
      <c r="G79" s="214"/>
      <c r="H79" s="214"/>
      <c r="I79" s="213"/>
      <c r="J79" s="213"/>
      <c r="K79" s="213"/>
      <c r="L79" s="97"/>
    </row>
    <row r="80" spans="1:19" ht="20">
      <c r="A80" s="33" t="s">
        <v>214</v>
      </c>
      <c r="B80" s="376" t="s">
        <v>369</v>
      </c>
      <c r="C80" s="376"/>
      <c r="D80" s="376"/>
      <c r="E80" s="376"/>
      <c r="F80" s="376"/>
      <c r="G80" s="376"/>
      <c r="H80" s="376"/>
      <c r="I80" s="376"/>
      <c r="J80" s="376"/>
      <c r="K80" s="376"/>
      <c r="L80" s="376"/>
      <c r="N80" s="63" t="s">
        <v>396</v>
      </c>
      <c r="O80" s="61" t="s">
        <v>397</v>
      </c>
      <c r="S80" s="67">
        <v>0</v>
      </c>
    </row>
    <row r="81" spans="1:19" ht="14.25" customHeight="1">
      <c r="B81" s="366" t="s">
        <v>729</v>
      </c>
      <c r="C81" s="366"/>
      <c r="D81" s="366"/>
      <c r="E81" s="366"/>
      <c r="F81" s="366"/>
      <c r="G81" s="366"/>
      <c r="H81" s="366"/>
      <c r="I81" s="366"/>
      <c r="J81" s="366"/>
      <c r="K81" s="366"/>
      <c r="L81" s="366"/>
    </row>
    <row r="82" spans="1:19" ht="7.5" customHeight="1"/>
    <row r="83" spans="1:19" ht="51" customHeight="1">
      <c r="A83" s="354" t="s">
        <v>730</v>
      </c>
      <c r="B83" s="354"/>
      <c r="C83" s="354"/>
      <c r="D83" s="354"/>
      <c r="E83" s="354"/>
      <c r="F83" s="354"/>
      <c r="G83" s="354"/>
      <c r="H83" s="354"/>
      <c r="I83" s="354"/>
      <c r="J83" s="354"/>
      <c r="K83" s="354"/>
      <c r="L83" s="354"/>
      <c r="N83"/>
    </row>
    <row r="84" spans="1:19" ht="15" customHeight="1">
      <c r="A84" s="229"/>
      <c r="B84" s="229"/>
      <c r="C84" s="229"/>
      <c r="D84" s="229"/>
      <c r="E84" s="229"/>
      <c r="F84" s="229"/>
      <c r="G84" s="229"/>
      <c r="H84" s="229"/>
      <c r="I84" s="229"/>
      <c r="J84" s="229"/>
      <c r="K84" s="229"/>
      <c r="L84" s="229"/>
    </row>
    <row r="85" spans="1:19" ht="20.5">
      <c r="B85" s="223" t="s">
        <v>238</v>
      </c>
      <c r="C85" s="223"/>
      <c r="D85" s="223"/>
      <c r="E85" s="223"/>
      <c r="F85" s="223" t="s">
        <v>253</v>
      </c>
      <c r="G85" s="223"/>
      <c r="H85" s="223"/>
      <c r="I85" s="223"/>
      <c r="J85" s="223" t="s">
        <v>254</v>
      </c>
      <c r="K85" s="223"/>
      <c r="L85" s="223"/>
      <c r="N85" s="58" t="s">
        <v>394</v>
      </c>
      <c r="O85" s="62" t="s">
        <v>395</v>
      </c>
      <c r="S85" s="67">
        <v>283</v>
      </c>
    </row>
    <row r="86" spans="1:19" ht="22.5" customHeight="1">
      <c r="B86" s="214"/>
      <c r="C86" s="214"/>
      <c r="D86" s="214"/>
      <c r="E86" s="214"/>
      <c r="F86" s="214"/>
      <c r="G86" s="214"/>
      <c r="H86" s="214"/>
      <c r="I86" s="214"/>
      <c r="J86" s="214"/>
      <c r="K86" s="214"/>
      <c r="L86" s="214"/>
    </row>
    <row r="87" spans="1:19" ht="22.5" customHeight="1">
      <c r="B87" s="214"/>
      <c r="C87" s="214"/>
      <c r="D87" s="214"/>
      <c r="E87" s="214"/>
      <c r="F87" s="214"/>
      <c r="G87" s="214"/>
      <c r="H87" s="214"/>
      <c r="I87" s="214"/>
      <c r="J87" s="214"/>
      <c r="K87" s="214"/>
      <c r="L87" s="214"/>
    </row>
    <row r="88" spans="1:19" ht="20">
      <c r="N88" s="63" t="s">
        <v>396</v>
      </c>
      <c r="O88" s="61" t="s">
        <v>397</v>
      </c>
      <c r="S88" s="67">
        <v>0</v>
      </c>
    </row>
  </sheetData>
  <sheetProtection algorithmName="SHA-512" hashValue="jsXcYDhf2m7F0X75grzD+yiQgwDG+xZ1XoQVyZvtqnGOJnKqq9r9Y67jFj6SjDRlJDlbKZBoZcvdi1wM3Tl+og==" saltValue="i9/KoxGi3I9I8gEUK5P0NA==" spinCount="100000" sheet="1" objects="1" scenarios="1" formatCells="0" formatRows="0" insertRows="0"/>
  <mergeCells count="143">
    <mergeCell ref="B87:E87"/>
    <mergeCell ref="F85:I85"/>
    <mergeCell ref="F86:I86"/>
    <mergeCell ref="F87:I87"/>
    <mergeCell ref="J85:L85"/>
    <mergeCell ref="J86:L86"/>
    <mergeCell ref="J87:L87"/>
    <mergeCell ref="B80:L80"/>
    <mergeCell ref="B81:L81"/>
    <mergeCell ref="A83:L83"/>
    <mergeCell ref="B85:E85"/>
    <mergeCell ref="B86:E86"/>
    <mergeCell ref="A84:L84"/>
    <mergeCell ref="B72:L72"/>
    <mergeCell ref="B73:L73"/>
    <mergeCell ref="B74:L74"/>
    <mergeCell ref="A75:L75"/>
    <mergeCell ref="B76:C77"/>
    <mergeCell ref="B78:C78"/>
    <mergeCell ref="B79:C79"/>
    <mergeCell ref="I76:L76"/>
    <mergeCell ref="I77:K77"/>
    <mergeCell ref="I78:K78"/>
    <mergeCell ref="I79:K79"/>
    <mergeCell ref="D76:H77"/>
    <mergeCell ref="D78:H78"/>
    <mergeCell ref="D79:H79"/>
    <mergeCell ref="A42:L42"/>
    <mergeCell ref="A44:L44"/>
    <mergeCell ref="J51:L51"/>
    <mergeCell ref="J52:L52"/>
    <mergeCell ref="A52:G52"/>
    <mergeCell ref="E48:I48"/>
    <mergeCell ref="J53:L53"/>
    <mergeCell ref="J56:L56"/>
    <mergeCell ref="J15:L15"/>
    <mergeCell ref="J16:L16"/>
    <mergeCell ref="J18:L18"/>
    <mergeCell ref="A18:G18"/>
    <mergeCell ref="C34:D34"/>
    <mergeCell ref="E34:K34"/>
    <mergeCell ref="E45:I45"/>
    <mergeCell ref="E47:I47"/>
    <mergeCell ref="E46:I46"/>
    <mergeCell ref="E32:G32"/>
    <mergeCell ref="E33:G33"/>
    <mergeCell ref="C27:D27"/>
    <mergeCell ref="C28:D28"/>
    <mergeCell ref="C29:D29"/>
    <mergeCell ref="C30:D30"/>
    <mergeCell ref="C31:D31"/>
    <mergeCell ref="A58:G58"/>
    <mergeCell ref="A59:G59"/>
    <mergeCell ref="J57:L57"/>
    <mergeCell ref="J58:L58"/>
    <mergeCell ref="J59:L59"/>
    <mergeCell ref="A5:G5"/>
    <mergeCell ref="A8:F8"/>
    <mergeCell ref="H41:J41"/>
    <mergeCell ref="K41:L41"/>
    <mergeCell ref="B41:F41"/>
    <mergeCell ref="B37:F37"/>
    <mergeCell ref="G37:L37"/>
    <mergeCell ref="B39:L39"/>
    <mergeCell ref="A35:L35"/>
    <mergeCell ref="A20:L20"/>
    <mergeCell ref="A19:L19"/>
    <mergeCell ref="B40:F40"/>
    <mergeCell ref="H40:J40"/>
    <mergeCell ref="K40:L40"/>
    <mergeCell ref="A11:F11"/>
    <mergeCell ref="G11:J11"/>
    <mergeCell ref="A12:F12"/>
    <mergeCell ref="K11:L11"/>
    <mergeCell ref="K12:L12"/>
    <mergeCell ref="J70:K70"/>
    <mergeCell ref="B65:K65"/>
    <mergeCell ref="A67:L67"/>
    <mergeCell ref="F61:G61"/>
    <mergeCell ref="H61:J61"/>
    <mergeCell ref="K61:L61"/>
    <mergeCell ref="B62:E62"/>
    <mergeCell ref="B63:E63"/>
    <mergeCell ref="F62:G62"/>
    <mergeCell ref="A57:G57"/>
    <mergeCell ref="J71:K71"/>
    <mergeCell ref="G68:I69"/>
    <mergeCell ref="G70:I70"/>
    <mergeCell ref="G71:I71"/>
    <mergeCell ref="C23:I23"/>
    <mergeCell ref="C24:I24"/>
    <mergeCell ref="C25:I25"/>
    <mergeCell ref="B68:C69"/>
    <mergeCell ref="B70:C70"/>
    <mergeCell ref="A60:L60"/>
    <mergeCell ref="L68:L69"/>
    <mergeCell ref="B71:C71"/>
    <mergeCell ref="F63:G63"/>
    <mergeCell ref="H62:J62"/>
    <mergeCell ref="H63:J63"/>
    <mergeCell ref="K62:L62"/>
    <mergeCell ref="K63:L63"/>
    <mergeCell ref="B61:E61"/>
    <mergeCell ref="A56:G56"/>
    <mergeCell ref="A64:L64"/>
    <mergeCell ref="A66:L66"/>
    <mergeCell ref="D68:F68"/>
    <mergeCell ref="J68:K69"/>
    <mergeCell ref="A1:L1"/>
    <mergeCell ref="A3:L3"/>
    <mergeCell ref="A14:L14"/>
    <mergeCell ref="A50:L50"/>
    <mergeCell ref="A55:L55"/>
    <mergeCell ref="A4:G4"/>
    <mergeCell ref="A9:L9"/>
    <mergeCell ref="A13:L13"/>
    <mergeCell ref="A15:G15"/>
    <mergeCell ref="C22:I22"/>
    <mergeCell ref="A21:L21"/>
    <mergeCell ref="A38:L38"/>
    <mergeCell ref="A36:L36"/>
    <mergeCell ref="A49:L49"/>
    <mergeCell ref="A51:G51"/>
    <mergeCell ref="A54:L54"/>
    <mergeCell ref="G12:J12"/>
    <mergeCell ref="A16:G16"/>
    <mergeCell ref="A53:G53"/>
    <mergeCell ref="J4:L4"/>
    <mergeCell ref="J5:L5"/>
    <mergeCell ref="A7:L7"/>
    <mergeCell ref="G8:L8"/>
    <mergeCell ref="A10:L10"/>
    <mergeCell ref="C32:D32"/>
    <mergeCell ref="C33:D33"/>
    <mergeCell ref="A6:L6"/>
    <mergeCell ref="A17:G17"/>
    <mergeCell ref="J17:L17"/>
    <mergeCell ref="A26:L26"/>
    <mergeCell ref="E27:G27"/>
    <mergeCell ref="E28:G28"/>
    <mergeCell ref="E29:G29"/>
    <mergeCell ref="E30:G30"/>
    <mergeCell ref="E31:G31"/>
  </mergeCells>
  <dataValidations count="5">
    <dataValidation type="textLength" allowBlank="1" showErrorMessage="1" error="Cantidad de caracteres NO valido." sqref="J57:L59 J5:L5 J52:L53 J16:L18" xr:uid="{00000000-0002-0000-1700-000000000000}">
      <formula1>Explicacion_LongMinimo</formula1>
      <formula2>Explicacion_LongMaximo</formula2>
    </dataValidation>
    <dataValidation type="custom" allowBlank="1" showDropDown="1" showInputMessage="1" showErrorMessage="1" error="Valor NO Válido." prompt="Ingrese &quot;X&quot;" sqref="H57:I59 H5:I5 H16:I18 F43 I43 H52:I53 J23:K25 E28:E33 D70:F71" xr:uid="{00000000-0002-0000-1700-000001000000}">
      <formula1>COUNTIF(Respuesta_SINO,TRIM(CELL("contents")))=1</formula1>
    </dataValidation>
    <dataValidation type="decimal" allowBlank="1" showInputMessage="1" showErrorMessage="1" error="Valor NO Válido" prompt="Ingrese Número" sqref="K62:K63 H62:H63" xr:uid="{00000000-0002-0000-1700-000002000000}">
      <formula1>Decimal2_Minimo</formula1>
      <formula2>Decimal2_Maximo</formula2>
    </dataValidation>
    <dataValidation type="date" operator="lessThanOrEqual" allowBlank="1" showInputMessage="1" showErrorMessage="1" error="Fecha NO Valida" prompt="(dd/mm/yyyy)" sqref="I78:K79" xr:uid="{00000000-0002-0000-1700-000003000000}">
      <formula1>L78</formula1>
    </dataValidation>
    <dataValidation type="date" operator="greaterThanOrEqual" allowBlank="1" showInputMessage="1" showErrorMessage="1" error="Fecha NO Valida" prompt="(dd/mm/yyyy)" sqref="L78:L79" xr:uid="{00000000-0002-0000-1700-000004000000}">
      <formula1>I78</formula1>
    </dataValidation>
  </dataValidations>
  <hyperlinks>
    <hyperlink ref="O3" location="Principal!A1" display="Volver al Indice" xr:uid="{00000000-0004-0000-1700-000000000000}"/>
  </hyperlinks>
  <pageMargins left="0.7" right="0.7" top="0.75" bottom="0.75" header="0.3" footer="0.3"/>
  <pageSetup paperSize="9" scale="95" orientation="portrait" r:id="rId1"/>
  <rowBreaks count="2" manualBreakCount="2">
    <brk id="48" max="11" man="1"/>
    <brk id="66"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V29"/>
  <sheetViews>
    <sheetView topLeftCell="A13" zoomScale="85" zoomScaleNormal="85" workbookViewId="0">
      <selection activeCell="H5" sqref="H5:J5"/>
    </sheetView>
  </sheetViews>
  <sheetFormatPr baseColWidth="10" defaultColWidth="11.453125" defaultRowHeight="12.5"/>
  <cols>
    <col min="1" max="1" width="4.54296875" style="1" customWidth="1"/>
    <col min="2" max="2" width="15.54296875" style="1" customWidth="1"/>
    <col min="3" max="3" width="9.54296875" style="1" customWidth="1"/>
    <col min="4" max="4" width="7.6328125" style="1" customWidth="1"/>
    <col min="5" max="5" width="3.90625" style="1" customWidth="1"/>
    <col min="6" max="6" width="4.90625" style="1" customWidth="1"/>
    <col min="7" max="7" width="4.6328125" style="1" customWidth="1"/>
    <col min="8" max="8" width="11.6328125" style="1" customWidth="1"/>
    <col min="9" max="9" width="3.90625" style="1" customWidth="1"/>
    <col min="10" max="10" width="17.36328125" style="1" customWidth="1"/>
    <col min="11" max="11" width="1.36328125" style="1" customWidth="1"/>
    <col min="12" max="12" width="5.36328125" style="1" bestFit="1" customWidth="1"/>
    <col min="13" max="13" width="45.36328125" style="1" customWidth="1"/>
    <col min="14" max="17" width="3.6328125" style="1" customWidth="1"/>
    <col min="18" max="18" width="7.08984375" style="1" customWidth="1"/>
    <col min="19" max="20" width="7.08984375" style="67" customWidth="1"/>
    <col min="21" max="21" width="2.54296875" style="67" customWidth="1"/>
    <col min="22" max="22" width="3" style="67" customWidth="1"/>
    <col min="23" max="16384" width="11.453125" style="1"/>
  </cols>
  <sheetData>
    <row r="1" spans="1:22" ht="14">
      <c r="A1" s="217" t="s">
        <v>54</v>
      </c>
      <c r="B1" s="217"/>
      <c r="C1" s="217"/>
      <c r="D1" s="217"/>
      <c r="E1" s="217"/>
      <c r="F1" s="217"/>
      <c r="G1" s="217"/>
      <c r="H1" s="217"/>
      <c r="I1" s="217"/>
      <c r="J1" s="217"/>
      <c r="M1" s="94" t="str">
        <f>'15'!A1</f>
        <v xml:space="preserve">PILAR III: EL DIRECTORIO Y LA ALTA GERENCIA </v>
      </c>
      <c r="U1" s="67">
        <v>2</v>
      </c>
    </row>
    <row r="2" spans="1:22"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c r="A3" s="378" t="s">
        <v>731</v>
      </c>
      <c r="B3" s="378"/>
      <c r="C3" s="378"/>
      <c r="D3" s="378"/>
      <c r="E3" s="378"/>
      <c r="F3" s="378"/>
      <c r="G3" s="378"/>
      <c r="H3" s="378"/>
      <c r="I3" s="378"/>
      <c r="J3" s="378"/>
      <c r="L3"/>
      <c r="M3" s="93" t="s">
        <v>355</v>
      </c>
      <c r="U3" s="67">
        <f>SUM(V:V)</f>
        <v>2</v>
      </c>
    </row>
    <row r="4" spans="1:22" ht="18" customHeight="1">
      <c r="A4" s="218"/>
      <c r="B4" s="218"/>
      <c r="C4" s="218"/>
      <c r="D4" s="218"/>
      <c r="E4" s="219"/>
      <c r="F4" s="99" t="s">
        <v>1</v>
      </c>
      <c r="G4" s="99" t="s">
        <v>2</v>
      </c>
      <c r="H4" s="207" t="s">
        <v>3</v>
      </c>
      <c r="I4" s="207"/>
      <c r="J4" s="207"/>
      <c r="L4" s="54" t="s">
        <v>388</v>
      </c>
    </row>
    <row r="5" spans="1:22" ht="123.75" customHeight="1">
      <c r="A5" s="304" t="s">
        <v>733</v>
      </c>
      <c r="B5" s="304"/>
      <c r="C5" s="304"/>
      <c r="D5" s="304"/>
      <c r="E5" s="304"/>
      <c r="F5" s="98"/>
      <c r="G5" s="98" t="s">
        <v>15</v>
      </c>
      <c r="H5" s="220" t="s">
        <v>995</v>
      </c>
      <c r="I5" s="237"/>
      <c r="J5" s="221"/>
      <c r="L5" s="55" t="str">
        <f>CONCATENATE("(",LEN(H5),")")</f>
        <v>(106)</v>
      </c>
      <c r="M5" s="53"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67">
        <v>97</v>
      </c>
      <c r="V5" s="68">
        <f>IF( AND(F5="",G5=""),0,IF(AND(G5&lt;&gt;"",H5=""),0,1))</f>
        <v>1</v>
      </c>
    </row>
    <row r="6" spans="1:22" ht="59.25" customHeight="1">
      <c r="A6" s="304" t="s">
        <v>734</v>
      </c>
      <c r="B6" s="304"/>
      <c r="C6" s="304"/>
      <c r="D6" s="304"/>
      <c r="E6" s="304"/>
      <c r="F6" s="98" t="s">
        <v>15</v>
      </c>
      <c r="G6" s="98"/>
      <c r="H6" s="220"/>
      <c r="I6" s="237"/>
      <c r="J6" s="221"/>
      <c r="L6" s="55" t="str">
        <f>CONCATENATE("(",LEN(H6),")")</f>
        <v>(0)</v>
      </c>
      <c r="M6" s="53"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67">
        <v>98</v>
      </c>
      <c r="V6" s="68">
        <f>IF( AND(F6="",G6=""),0,IF(AND(G6&lt;&gt;"",H6=""),0,1))</f>
        <v>1</v>
      </c>
    </row>
    <row r="7" spans="1:22" ht="46.5" customHeight="1">
      <c r="A7" s="199" t="s">
        <v>732</v>
      </c>
      <c r="B7" s="199"/>
      <c r="C7" s="199"/>
      <c r="D7" s="199"/>
      <c r="E7" s="199"/>
      <c r="F7" s="199"/>
      <c r="G7" s="199"/>
      <c r="H7" s="199"/>
      <c r="I7" s="199"/>
      <c r="J7" s="199"/>
      <c r="L7"/>
    </row>
    <row r="8" spans="1:22" ht="12.75" customHeight="1">
      <c r="C8" s="308" t="s">
        <v>255</v>
      </c>
      <c r="D8" s="308"/>
      <c r="E8" s="223" t="s">
        <v>256</v>
      </c>
      <c r="F8" s="223"/>
      <c r="G8" s="223"/>
      <c r="H8" s="223"/>
    </row>
    <row r="9" spans="1:22">
      <c r="C9" s="308" t="s">
        <v>257</v>
      </c>
      <c r="D9" s="308"/>
      <c r="E9" s="214" t="s">
        <v>848</v>
      </c>
      <c r="F9" s="214"/>
      <c r="G9" s="214"/>
      <c r="H9" s="214"/>
      <c r="S9" s="67">
        <v>284</v>
      </c>
    </row>
    <row r="10" spans="1:22">
      <c r="C10" s="308" t="s">
        <v>258</v>
      </c>
      <c r="D10" s="308"/>
      <c r="E10" s="214"/>
      <c r="F10" s="214"/>
      <c r="G10" s="214"/>
      <c r="H10" s="214"/>
      <c r="S10" s="67">
        <v>285</v>
      </c>
    </row>
    <row r="11" spans="1:22">
      <c r="C11" s="308" t="s">
        <v>259</v>
      </c>
      <c r="D11" s="308"/>
      <c r="E11" s="214"/>
      <c r="F11" s="214"/>
      <c r="G11" s="214"/>
      <c r="H11" s="214"/>
      <c r="S11" s="67">
        <v>286</v>
      </c>
    </row>
    <row r="12" spans="1:22" ht="30.75" customHeight="1">
      <c r="A12" s="312" t="s">
        <v>260</v>
      </c>
      <c r="B12" s="312"/>
      <c r="C12" s="312"/>
      <c r="D12" s="312"/>
      <c r="E12" s="312"/>
      <c r="F12" s="312"/>
      <c r="G12" s="312"/>
      <c r="H12" s="312"/>
      <c r="I12" s="312"/>
      <c r="J12" s="312"/>
      <c r="L12"/>
    </row>
    <row r="13" spans="1:22" ht="21.75" customHeight="1">
      <c r="A13" s="20"/>
      <c r="B13" s="397" t="s">
        <v>849</v>
      </c>
      <c r="C13" s="447"/>
      <c r="D13" s="447"/>
      <c r="E13" s="447"/>
      <c r="F13" s="447"/>
      <c r="G13" s="447"/>
      <c r="H13" s="447"/>
      <c r="I13" s="447"/>
      <c r="J13" s="398"/>
      <c r="S13" s="67">
        <v>287</v>
      </c>
    </row>
    <row r="14" spans="1:22" ht="6.75" customHeight="1">
      <c r="A14" s="229"/>
      <c r="B14" s="229"/>
      <c r="C14" s="229"/>
      <c r="D14" s="229"/>
      <c r="E14" s="229"/>
      <c r="F14" s="229"/>
      <c r="G14" s="229"/>
      <c r="H14" s="229"/>
      <c r="I14" s="229"/>
      <c r="J14" s="229"/>
    </row>
    <row r="15" spans="1:22" ht="40.5" customHeight="1">
      <c r="A15" s="226" t="s">
        <v>735</v>
      </c>
      <c r="B15" s="226"/>
      <c r="C15" s="226"/>
      <c r="D15" s="226"/>
      <c r="E15" s="226"/>
      <c r="F15" s="226"/>
      <c r="G15" s="226"/>
      <c r="H15" s="226"/>
      <c r="I15" s="226"/>
      <c r="J15" s="226"/>
      <c r="L15"/>
    </row>
    <row r="16" spans="1:22" ht="26.25" customHeight="1">
      <c r="B16" s="223" t="s">
        <v>261</v>
      </c>
      <c r="C16" s="223"/>
      <c r="D16" s="223" t="s">
        <v>262</v>
      </c>
      <c r="E16" s="223"/>
      <c r="F16" s="223"/>
      <c r="G16" s="223"/>
      <c r="H16" s="223" t="s">
        <v>263</v>
      </c>
      <c r="I16" s="223"/>
      <c r="J16" s="3" t="s">
        <v>264</v>
      </c>
      <c r="L16" s="58" t="s">
        <v>394</v>
      </c>
      <c r="M16" s="62" t="s">
        <v>395</v>
      </c>
      <c r="S16" s="67">
        <v>288</v>
      </c>
    </row>
    <row r="17" spans="1:19" ht="28" customHeight="1">
      <c r="B17" s="214" t="s">
        <v>853</v>
      </c>
      <c r="C17" s="214"/>
      <c r="D17" s="212" t="s">
        <v>979</v>
      </c>
      <c r="E17" s="212"/>
      <c r="F17" s="212"/>
      <c r="G17" s="212"/>
      <c r="H17" s="212" t="s">
        <v>861</v>
      </c>
      <c r="I17" s="212"/>
      <c r="J17" s="75">
        <v>15224000</v>
      </c>
    </row>
    <row r="18" spans="1:19" ht="32" customHeight="1">
      <c r="B18" s="214" t="s">
        <v>854</v>
      </c>
      <c r="C18" s="214"/>
      <c r="D18" s="397" t="s">
        <v>979</v>
      </c>
      <c r="E18" s="447"/>
      <c r="F18" s="447"/>
      <c r="G18" s="447"/>
      <c r="H18" s="212" t="s">
        <v>861</v>
      </c>
      <c r="I18" s="212"/>
      <c r="J18" s="75">
        <v>803000</v>
      </c>
    </row>
    <row r="19" spans="1:19" ht="36.5" customHeight="1">
      <c r="B19" s="214" t="s">
        <v>854</v>
      </c>
      <c r="C19" s="214"/>
      <c r="D19" s="397" t="s">
        <v>979</v>
      </c>
      <c r="E19" s="447"/>
      <c r="F19" s="447"/>
      <c r="G19" s="447"/>
      <c r="H19" s="212" t="s">
        <v>862</v>
      </c>
      <c r="I19" s="212"/>
      <c r="J19" s="75">
        <v>41048000</v>
      </c>
    </row>
    <row r="20" spans="1:19" ht="18.5" customHeight="1">
      <c r="B20" s="214" t="s">
        <v>853</v>
      </c>
      <c r="C20" s="214"/>
      <c r="D20" s="212" t="s">
        <v>980</v>
      </c>
      <c r="E20" s="212"/>
      <c r="F20" s="212"/>
      <c r="G20" s="212"/>
      <c r="H20" s="212" t="s">
        <v>862</v>
      </c>
      <c r="I20" s="212"/>
      <c r="J20" s="75">
        <v>129067000</v>
      </c>
    </row>
    <row r="21" spans="1:19" ht="33" customHeight="1">
      <c r="B21" s="214" t="s">
        <v>855</v>
      </c>
      <c r="C21" s="214"/>
      <c r="D21" s="212" t="s">
        <v>981</v>
      </c>
      <c r="E21" s="212"/>
      <c r="F21" s="212"/>
      <c r="G21" s="212"/>
      <c r="H21" s="212" t="s">
        <v>862</v>
      </c>
      <c r="I21" s="212"/>
      <c r="J21" s="75">
        <v>23000</v>
      </c>
    </row>
    <row r="22" spans="1:19" ht="34.5" customHeight="1">
      <c r="B22" s="214" t="s">
        <v>856</v>
      </c>
      <c r="C22" s="214"/>
      <c r="D22" s="397" t="s">
        <v>979</v>
      </c>
      <c r="E22" s="447"/>
      <c r="F22" s="447"/>
      <c r="G22" s="447"/>
      <c r="H22" s="212" t="s">
        <v>862</v>
      </c>
      <c r="I22" s="212"/>
      <c r="J22" s="75">
        <v>21646000</v>
      </c>
    </row>
    <row r="23" spans="1:19" ht="26" customHeight="1">
      <c r="B23" s="214" t="s">
        <v>857</v>
      </c>
      <c r="C23" s="214"/>
      <c r="D23" s="212" t="s">
        <v>979</v>
      </c>
      <c r="E23" s="212"/>
      <c r="F23" s="212"/>
      <c r="G23" s="212"/>
      <c r="H23" s="212" t="s">
        <v>862</v>
      </c>
      <c r="I23" s="212"/>
      <c r="J23" s="75">
        <v>46409000</v>
      </c>
    </row>
    <row r="24" spans="1:19" ht="23" customHeight="1">
      <c r="B24" s="214" t="s">
        <v>858</v>
      </c>
      <c r="C24" s="214"/>
      <c r="D24" s="212" t="s">
        <v>979</v>
      </c>
      <c r="E24" s="212"/>
      <c r="F24" s="212"/>
      <c r="G24" s="212"/>
      <c r="H24" s="212" t="s">
        <v>862</v>
      </c>
      <c r="I24" s="212"/>
      <c r="J24" s="75">
        <v>3182000</v>
      </c>
    </row>
    <row r="25" spans="1:19" ht="31" customHeight="1">
      <c r="B25" s="214" t="s">
        <v>859</v>
      </c>
      <c r="C25" s="214"/>
      <c r="D25" s="397" t="s">
        <v>981</v>
      </c>
      <c r="E25" s="447"/>
      <c r="F25" s="447"/>
      <c r="G25" s="447"/>
      <c r="H25" s="212" t="s">
        <v>862</v>
      </c>
      <c r="I25" s="212"/>
      <c r="J25" s="75">
        <v>8517000</v>
      </c>
    </row>
    <row r="26" spans="1:19" ht="33" customHeight="1">
      <c r="B26" s="457" t="s">
        <v>860</v>
      </c>
      <c r="C26" s="458"/>
      <c r="D26" s="397" t="s">
        <v>981</v>
      </c>
      <c r="E26" s="447"/>
      <c r="F26" s="447"/>
      <c r="G26" s="447"/>
      <c r="H26" s="212" t="s">
        <v>862</v>
      </c>
      <c r="I26" s="212"/>
      <c r="J26" s="75">
        <v>78399000</v>
      </c>
    </row>
    <row r="27" spans="1:19" ht="39" customHeight="1">
      <c r="B27" s="407" t="s">
        <v>450</v>
      </c>
      <c r="C27" s="407"/>
      <c r="D27" s="407"/>
      <c r="E27" s="407"/>
      <c r="F27" s="407"/>
      <c r="G27" s="407"/>
      <c r="H27" s="407"/>
      <c r="I27" s="407"/>
      <c r="J27" s="407"/>
      <c r="L27" s="63" t="s">
        <v>396</v>
      </c>
      <c r="M27" s="61" t="s">
        <v>397</v>
      </c>
      <c r="R27"/>
      <c r="S27" s="67">
        <v>0</v>
      </c>
    </row>
    <row r="28" spans="1:19" ht="26.25" customHeight="1">
      <c r="A28" s="459" t="s">
        <v>265</v>
      </c>
      <c r="B28" s="459"/>
      <c r="C28" s="459"/>
      <c r="D28" s="459"/>
      <c r="E28" s="459"/>
      <c r="F28" s="459"/>
      <c r="G28" s="459"/>
      <c r="H28" s="459"/>
      <c r="I28" s="459"/>
      <c r="L28"/>
    </row>
    <row r="29" spans="1:19" ht="15.75" customHeight="1">
      <c r="A29" s="292"/>
      <c r="B29" s="292"/>
      <c r="C29" s="292"/>
      <c r="D29" s="27" t="s">
        <v>135</v>
      </c>
      <c r="E29" s="98" t="s">
        <v>15</v>
      </c>
      <c r="H29" s="27" t="s">
        <v>2</v>
      </c>
      <c r="I29" s="98"/>
      <c r="M29" s="41" t="str">
        <f>IF(( AND($E$29="x",$I$29="x") ),"(*) Marcar solo un valor: Si o No","")</f>
        <v/>
      </c>
      <c r="S29" s="67">
        <v>289</v>
      </c>
    </row>
  </sheetData>
  <sheetProtection algorithmName="SHA-512" hashValue="16+VvMBmX9y4ctuj+PtBT7dAIZRgQ+LH/WEDyury+W4j7KloJMg5xCVKVUI6eyTvfFgAGTYzaYCsWwUPxoMTrw==" saltValue="SZghJwp5MbJ1Z0u+g/zyBw==" spinCount="100000" sheet="1" objects="1" scenarios="1" formatCells="0" formatRows="0" insertRows="0"/>
  <mergeCells count="57">
    <mergeCell ref="D22:G22"/>
    <mergeCell ref="D23:G23"/>
    <mergeCell ref="D24:G24"/>
    <mergeCell ref="H18:I18"/>
    <mergeCell ref="H19:I19"/>
    <mergeCell ref="H20:I20"/>
    <mergeCell ref="H21:I21"/>
    <mergeCell ref="H22:I22"/>
    <mergeCell ref="H23:I23"/>
    <mergeCell ref="H24:I24"/>
    <mergeCell ref="H4:J4"/>
    <mergeCell ref="H5:J5"/>
    <mergeCell ref="H6:J6"/>
    <mergeCell ref="A7:J7"/>
    <mergeCell ref="B13:J13"/>
    <mergeCell ref="E8:H8"/>
    <mergeCell ref="C8:D8"/>
    <mergeCell ref="C9:D9"/>
    <mergeCell ref="C10:D10"/>
    <mergeCell ref="C11:D11"/>
    <mergeCell ref="E9:H9"/>
    <mergeCell ref="E10:H10"/>
    <mergeCell ref="E11:H11"/>
    <mergeCell ref="A5:E5"/>
    <mergeCell ref="A6:E6"/>
    <mergeCell ref="B17:C17"/>
    <mergeCell ref="B25:C25"/>
    <mergeCell ref="B16:C16"/>
    <mergeCell ref="D16:G16"/>
    <mergeCell ref="H16:I16"/>
    <mergeCell ref="B18:C18"/>
    <mergeCell ref="B19:C19"/>
    <mergeCell ref="B20:C20"/>
    <mergeCell ref="B21:C21"/>
    <mergeCell ref="B22:C22"/>
    <mergeCell ref="B23:C23"/>
    <mergeCell ref="B24:C24"/>
    <mergeCell ref="D18:G18"/>
    <mergeCell ref="D19:G19"/>
    <mergeCell ref="D20:G20"/>
    <mergeCell ref="D21:G21"/>
    <mergeCell ref="A29:C29"/>
    <mergeCell ref="A1:J1"/>
    <mergeCell ref="A3:J3"/>
    <mergeCell ref="A4:E4"/>
    <mergeCell ref="A15:J15"/>
    <mergeCell ref="A12:J12"/>
    <mergeCell ref="A14:J14"/>
    <mergeCell ref="B26:C26"/>
    <mergeCell ref="B27:J27"/>
    <mergeCell ref="A28:I28"/>
    <mergeCell ref="H17:I17"/>
    <mergeCell ref="H25:I25"/>
    <mergeCell ref="H26:I26"/>
    <mergeCell ref="D17:G17"/>
    <mergeCell ref="D25:G25"/>
    <mergeCell ref="D26:G26"/>
  </mergeCells>
  <dataValidations count="3">
    <dataValidation type="textLength" allowBlank="1" showErrorMessage="1" error="Cantidad de caracteres NO valido." sqref="H5:J6" xr:uid="{00000000-0002-0000-1800-000000000000}">
      <formula1>Explicacion_LongMinimo</formula1>
      <formula2>Explicacion_LongMaximo</formula2>
    </dataValidation>
    <dataValidation type="custom" allowBlank="1" showDropDown="1" showInputMessage="1" showErrorMessage="1" error="Valor NO Válido." prompt="Ingrese &quot;X&quot;" sqref="F5:G6 E29 I29" xr:uid="{00000000-0002-0000-1800-000001000000}">
      <formula1>COUNTIF(Respuesta_SINO,TRIM(CELL("contents")))=1</formula1>
    </dataValidation>
    <dataValidation type="decimal" allowBlank="1" showInputMessage="1" showErrorMessage="1" error="Valor NO Válido" prompt="Ingrese Número" sqref="J17:J26" xr:uid="{00000000-0002-0000-1800-000002000000}">
      <formula1>Decimal2_Minimo</formula1>
      <formula2>Decimal2_Maximo</formula2>
    </dataValidation>
  </dataValidations>
  <hyperlinks>
    <hyperlink ref="M3" location="Principal!A1" display="Volver al Indice" xr:uid="{00000000-0004-0000-1800-000000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V30"/>
  <sheetViews>
    <sheetView topLeftCell="A10" zoomScale="85" zoomScaleNormal="85" workbookViewId="0">
      <selection activeCell="L17" sqref="L17"/>
    </sheetView>
  </sheetViews>
  <sheetFormatPr baseColWidth="10" defaultColWidth="11.453125" defaultRowHeight="12.5"/>
  <cols>
    <col min="1" max="1" width="4.36328125" style="1" customWidth="1"/>
    <col min="2" max="2" width="19.6328125" style="1" customWidth="1"/>
    <col min="3" max="3" width="4.453125" style="1" customWidth="1"/>
    <col min="4" max="4" width="14.54296875" style="1" customWidth="1"/>
    <col min="5" max="5" width="3.54296875" style="1" customWidth="1"/>
    <col min="6" max="6" width="5.6328125" style="1" customWidth="1"/>
    <col min="7" max="7" width="4.6328125" style="1" customWidth="1"/>
    <col min="8" max="8" width="5" style="1" customWidth="1"/>
    <col min="9" max="9" width="25.08984375" style="1" customWidth="1"/>
    <col min="10" max="10" width="0.6328125" style="1" customWidth="1"/>
    <col min="11" max="11" width="5.36328125" style="1" bestFit="1" customWidth="1"/>
    <col min="12" max="12" width="45.90625" style="1" customWidth="1"/>
    <col min="13" max="13" width="4.90625" style="1" customWidth="1"/>
    <col min="14" max="14" width="2" style="1" customWidth="1"/>
    <col min="15" max="15" width="2.36328125" style="1" customWidth="1"/>
    <col min="16" max="16" width="2.453125" style="1" customWidth="1"/>
    <col min="17" max="17" width="2.54296875" style="1" customWidth="1"/>
    <col min="18" max="18" width="6" style="1" customWidth="1"/>
    <col min="19" max="20" width="6" style="67" customWidth="1"/>
    <col min="21" max="21" width="3.54296875" style="67" customWidth="1"/>
    <col min="22" max="22" width="3.90625" style="67" customWidth="1"/>
    <col min="23" max="16384" width="11.453125" style="1"/>
  </cols>
  <sheetData>
    <row r="1" spans="1:22" ht="14">
      <c r="A1" s="217" t="s">
        <v>266</v>
      </c>
      <c r="B1" s="217"/>
      <c r="C1" s="217"/>
      <c r="D1" s="217"/>
      <c r="E1" s="217"/>
      <c r="F1" s="217"/>
      <c r="G1" s="217"/>
      <c r="H1" s="217"/>
      <c r="I1" s="217"/>
      <c r="L1" s="94" t="str">
        <f>'15'!A1</f>
        <v xml:space="preserve">PILAR III: EL DIRECTORIO Y LA ALTA GERENCIA </v>
      </c>
      <c r="U1" s="67">
        <v>6</v>
      </c>
    </row>
    <row r="2" spans="1:22"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4.5">
      <c r="A3" s="378" t="s">
        <v>736</v>
      </c>
      <c r="B3" s="378"/>
      <c r="C3" s="378"/>
      <c r="D3" s="378"/>
      <c r="E3" s="378"/>
      <c r="F3" s="378"/>
      <c r="G3" s="378"/>
      <c r="H3" s="378"/>
      <c r="I3" s="378"/>
      <c r="K3"/>
      <c r="L3" s="93" t="s">
        <v>355</v>
      </c>
      <c r="U3" s="67">
        <f>SUM(V:V)</f>
        <v>6</v>
      </c>
    </row>
    <row r="4" spans="1:22" ht="13">
      <c r="A4" s="218"/>
      <c r="B4" s="218"/>
      <c r="C4" s="218"/>
      <c r="D4" s="218"/>
      <c r="E4" s="219"/>
      <c r="F4" s="99" t="s">
        <v>1</v>
      </c>
      <c r="G4" s="99" t="s">
        <v>2</v>
      </c>
      <c r="H4" s="207" t="s">
        <v>3</v>
      </c>
      <c r="I4" s="207"/>
      <c r="K4" s="54" t="s">
        <v>388</v>
      </c>
    </row>
    <row r="5" spans="1:22" ht="81.75" customHeight="1">
      <c r="A5" s="304" t="s">
        <v>739</v>
      </c>
      <c r="B5" s="304"/>
      <c r="C5" s="304"/>
      <c r="D5" s="304"/>
      <c r="E5" s="201"/>
      <c r="F5" s="98" t="s">
        <v>15</v>
      </c>
      <c r="G5" s="98"/>
      <c r="H5" s="208"/>
      <c r="I5" s="208"/>
      <c r="K5" s="55" t="str">
        <f t="shared" ref="K5:K10" si="0">CONCATENATE("(",LEN(H5),")")</f>
        <v>(0)</v>
      </c>
      <c r="L5" s="53" t="str">
        <f t="shared" ref="L5:L10" si="1">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67">
        <v>99</v>
      </c>
      <c r="V5" s="68">
        <f t="shared" ref="V5:V10" si="2">IF( AND(F5="",G5=""),0,IF(AND(G5&lt;&gt;"",H5=""),0,1))</f>
        <v>1</v>
      </c>
    </row>
    <row r="6" spans="1:22" ht="45" customHeight="1">
      <c r="A6" s="304" t="s">
        <v>740</v>
      </c>
      <c r="B6" s="304"/>
      <c r="C6" s="304"/>
      <c r="D6" s="304"/>
      <c r="E6" s="201"/>
      <c r="F6" s="98" t="s">
        <v>15</v>
      </c>
      <c r="G6" s="98"/>
      <c r="H6" s="208"/>
      <c r="I6" s="208"/>
      <c r="K6" s="55" t="str">
        <f t="shared" si="0"/>
        <v>(0)</v>
      </c>
      <c r="L6" s="53" t="str">
        <f t="shared" si="1"/>
        <v>(Si/No) Marcar con 'X' solo uno de los campos. (Explicación) Longitud Máxima de 1000 caracteres</v>
      </c>
      <c r="S6" s="67">
        <v>100</v>
      </c>
      <c r="V6" s="68">
        <f t="shared" si="2"/>
        <v>1</v>
      </c>
    </row>
    <row r="7" spans="1:22" ht="68.25" customHeight="1">
      <c r="A7" s="304" t="s">
        <v>741</v>
      </c>
      <c r="B7" s="304"/>
      <c r="C7" s="304"/>
      <c r="D7" s="304"/>
      <c r="E7" s="201"/>
      <c r="F7" s="98" t="s">
        <v>15</v>
      </c>
      <c r="G7" s="98"/>
      <c r="H7" s="208"/>
      <c r="I7" s="208"/>
      <c r="K7" s="55" t="str">
        <f t="shared" si="0"/>
        <v>(0)</v>
      </c>
      <c r="L7" s="53" t="str">
        <f t="shared" si="1"/>
        <v>(Si/No) Marcar con 'X' solo uno de los campos. (Explicación) Longitud Máxima de 1000 caracteres</v>
      </c>
      <c r="S7" s="67">
        <v>101</v>
      </c>
      <c r="V7" s="68">
        <f t="shared" si="2"/>
        <v>1</v>
      </c>
    </row>
    <row r="8" spans="1:22" ht="45.75" customHeight="1">
      <c r="A8" s="304" t="s">
        <v>742</v>
      </c>
      <c r="B8" s="304"/>
      <c r="C8" s="304"/>
      <c r="D8" s="304"/>
      <c r="E8" s="201"/>
      <c r="F8" s="98" t="s">
        <v>15</v>
      </c>
      <c r="G8" s="98"/>
      <c r="H8" s="208"/>
      <c r="I8" s="208"/>
      <c r="K8" s="55" t="str">
        <f t="shared" si="0"/>
        <v>(0)</v>
      </c>
      <c r="L8" s="53" t="str">
        <f t="shared" si="1"/>
        <v>(Si/No) Marcar con 'X' solo uno de los campos. (Explicación) Longitud Máxima de 1000 caracteres</v>
      </c>
      <c r="S8" s="67">
        <v>102</v>
      </c>
      <c r="V8" s="68">
        <f t="shared" si="2"/>
        <v>1</v>
      </c>
    </row>
    <row r="9" spans="1:22" ht="46.5" customHeight="1">
      <c r="A9" s="304" t="s">
        <v>743</v>
      </c>
      <c r="B9" s="304"/>
      <c r="C9" s="304"/>
      <c r="D9" s="304"/>
      <c r="E9" s="201"/>
      <c r="F9" s="98"/>
      <c r="G9" s="98" t="s">
        <v>15</v>
      </c>
      <c r="H9" s="208" t="s">
        <v>913</v>
      </c>
      <c r="I9" s="208"/>
      <c r="K9" s="55" t="str">
        <f t="shared" si="0"/>
        <v>(24)</v>
      </c>
      <c r="L9" s="53" t="str">
        <f t="shared" si="1"/>
        <v>(Si/No) Marcar con 'X' solo uno de los campos. (Explicación) Longitud Máxima de 1000 caracteres</v>
      </c>
      <c r="S9" s="67">
        <v>103</v>
      </c>
      <c r="V9" s="68">
        <f t="shared" si="2"/>
        <v>1</v>
      </c>
    </row>
    <row r="10" spans="1:22" ht="81" customHeight="1">
      <c r="A10" s="304" t="s">
        <v>744</v>
      </c>
      <c r="B10" s="304"/>
      <c r="C10" s="304"/>
      <c r="D10" s="304"/>
      <c r="E10" s="201"/>
      <c r="F10" s="98" t="s">
        <v>15</v>
      </c>
      <c r="G10" s="98"/>
      <c r="H10" s="208"/>
      <c r="I10" s="208"/>
      <c r="K10" s="55" t="str">
        <f t="shared" si="0"/>
        <v>(0)</v>
      </c>
      <c r="L10" s="53" t="str">
        <f t="shared" si="1"/>
        <v>(Si/No) Marcar con 'X' solo uno de los campos. (Explicación) Longitud Máxima de 1000 caracteres</v>
      </c>
      <c r="S10" s="67">
        <v>104</v>
      </c>
      <c r="V10" s="68">
        <f t="shared" si="2"/>
        <v>1</v>
      </c>
    </row>
    <row r="11" spans="1:22" ht="42" customHeight="1">
      <c r="A11" s="460" t="s">
        <v>267</v>
      </c>
      <c r="B11" s="460"/>
      <c r="C11" s="460"/>
      <c r="D11" s="460"/>
      <c r="E11" s="460"/>
      <c r="F11" s="460"/>
      <c r="G11" s="460"/>
      <c r="H11" s="460"/>
      <c r="I11" s="460"/>
      <c r="K11"/>
    </row>
    <row r="12" spans="1:22" ht="15.75" customHeight="1">
      <c r="B12" s="417" t="s">
        <v>168</v>
      </c>
      <c r="C12" s="392"/>
      <c r="D12" s="223" t="s">
        <v>268</v>
      </c>
      <c r="E12" s="223"/>
      <c r="F12" s="223"/>
      <c r="G12" s="223"/>
      <c r="H12" s="223"/>
      <c r="I12" s="223"/>
    </row>
    <row r="13" spans="1:22" ht="20.5">
      <c r="B13" s="418"/>
      <c r="C13" s="419"/>
      <c r="D13" s="223" t="s">
        <v>269</v>
      </c>
      <c r="E13" s="223"/>
      <c r="F13" s="223"/>
      <c r="G13" s="223"/>
      <c r="H13" s="223"/>
      <c r="I13" s="3" t="s">
        <v>270</v>
      </c>
      <c r="K13" s="58" t="s">
        <v>394</v>
      </c>
      <c r="L13" s="62" t="s">
        <v>395</v>
      </c>
      <c r="S13" s="67">
        <v>290</v>
      </c>
    </row>
    <row r="14" spans="1:22" ht="15.75" customHeight="1">
      <c r="B14" s="461" t="s">
        <v>912</v>
      </c>
      <c r="C14" s="462"/>
      <c r="D14" s="212">
        <v>0.151</v>
      </c>
      <c r="E14" s="212"/>
      <c r="F14" s="212"/>
      <c r="G14" s="212"/>
      <c r="H14" s="212"/>
      <c r="I14" s="75">
        <v>7.8E-2</v>
      </c>
    </row>
    <row r="15" spans="1:22" ht="15.75" customHeight="1">
      <c r="B15" s="461"/>
      <c r="C15" s="462"/>
      <c r="D15" s="212"/>
      <c r="E15" s="212"/>
      <c r="F15" s="212"/>
      <c r="G15" s="212"/>
      <c r="H15" s="212"/>
      <c r="I15" s="75"/>
    </row>
    <row r="16" spans="1:22" ht="35.25" customHeight="1">
      <c r="A16" s="20"/>
      <c r="B16" s="407" t="s">
        <v>370</v>
      </c>
      <c r="C16" s="407"/>
      <c r="D16" s="407"/>
      <c r="E16" s="407"/>
      <c r="F16" s="407"/>
      <c r="G16" s="407"/>
      <c r="H16" s="407"/>
      <c r="I16" s="407"/>
      <c r="K16" s="63" t="s">
        <v>396</v>
      </c>
      <c r="L16" s="61" t="s">
        <v>397</v>
      </c>
      <c r="S16" s="67">
        <v>0</v>
      </c>
    </row>
    <row r="17" spans="1:19" ht="44.25" customHeight="1">
      <c r="A17" s="354" t="s">
        <v>738</v>
      </c>
      <c r="B17" s="354"/>
      <c r="C17" s="354"/>
      <c r="D17" s="354"/>
      <c r="E17" s="354"/>
      <c r="F17" s="354"/>
      <c r="G17" s="354"/>
      <c r="H17" s="354"/>
      <c r="I17" s="354"/>
      <c r="K17"/>
    </row>
    <row r="18" spans="1:19">
      <c r="B18" s="37"/>
      <c r="C18" s="223" t="s">
        <v>271</v>
      </c>
      <c r="D18" s="223"/>
      <c r="E18" s="223" t="s">
        <v>272</v>
      </c>
      <c r="F18" s="223"/>
      <c r="G18" s="223"/>
    </row>
    <row r="19" spans="1:19" ht="15.75" customHeight="1">
      <c r="B19" s="37" t="s">
        <v>190</v>
      </c>
      <c r="C19" s="321"/>
      <c r="D19" s="322"/>
      <c r="E19" s="321"/>
      <c r="F19" s="323"/>
      <c r="G19" s="322"/>
      <c r="S19" s="67">
        <v>291</v>
      </c>
    </row>
    <row r="20" spans="1:19" ht="15.75" customHeight="1">
      <c r="B20" s="37" t="s">
        <v>191</v>
      </c>
      <c r="C20" s="321"/>
      <c r="D20" s="322"/>
      <c r="E20" s="321"/>
      <c r="F20" s="323"/>
      <c r="G20" s="322"/>
      <c r="S20" s="67">
        <v>292</v>
      </c>
    </row>
    <row r="21" spans="1:19" ht="15.75" customHeight="1">
      <c r="B21" s="18" t="s">
        <v>192</v>
      </c>
      <c r="C21" s="321"/>
      <c r="D21" s="322"/>
      <c r="E21" s="321"/>
      <c r="F21" s="323"/>
      <c r="G21" s="322"/>
      <c r="S21" s="67">
        <v>293</v>
      </c>
    </row>
    <row r="22" spans="1:19" ht="15.75" customHeight="1">
      <c r="B22" s="37" t="s">
        <v>90</v>
      </c>
      <c r="C22" s="220"/>
      <c r="D22" s="237"/>
      <c r="E22" s="237"/>
      <c r="F22" s="237"/>
      <c r="G22" s="237"/>
      <c r="H22" s="237"/>
      <c r="I22" s="221"/>
      <c r="S22" s="67">
        <v>294</v>
      </c>
    </row>
    <row r="23" spans="1:19" ht="34.5" customHeight="1">
      <c r="A23" s="312" t="s">
        <v>273</v>
      </c>
      <c r="B23" s="312"/>
      <c r="C23" s="312"/>
      <c r="D23" s="312"/>
      <c r="E23" s="312"/>
      <c r="F23" s="312"/>
      <c r="G23" s="312"/>
      <c r="H23" s="312"/>
      <c r="I23" s="312"/>
      <c r="K23"/>
    </row>
    <row r="24" spans="1:19" ht="42" customHeight="1">
      <c r="A24" s="20"/>
      <c r="B24" s="220" t="s">
        <v>994</v>
      </c>
      <c r="C24" s="237"/>
      <c r="D24" s="237"/>
      <c r="E24" s="237"/>
      <c r="F24" s="237"/>
      <c r="G24" s="237"/>
      <c r="H24" s="237"/>
      <c r="I24" s="221"/>
      <c r="S24" s="67">
        <v>295</v>
      </c>
    </row>
    <row r="25" spans="1:19" ht="6" customHeight="1">
      <c r="A25" s="20"/>
      <c r="B25" s="4"/>
      <c r="C25" s="4"/>
      <c r="D25" s="4"/>
      <c r="E25" s="4"/>
    </row>
    <row r="26" spans="1:19" ht="18.75" customHeight="1">
      <c r="A26" s="354" t="s">
        <v>556</v>
      </c>
      <c r="B26" s="354"/>
      <c r="C26" s="354"/>
      <c r="D26" s="354"/>
      <c r="E26" s="354"/>
      <c r="F26" s="354"/>
      <c r="G26" s="354"/>
      <c r="H26" s="354"/>
      <c r="I26" s="354"/>
      <c r="K26"/>
    </row>
    <row r="27" spans="1:19" ht="14.5">
      <c r="A27" s="185"/>
      <c r="B27" s="186" t="s">
        <v>135</v>
      </c>
      <c r="C27" s="187"/>
      <c r="D27" s="188"/>
      <c r="E27" s="188"/>
      <c r="F27" s="186" t="s">
        <v>2</v>
      </c>
      <c r="G27" s="187" t="s">
        <v>15</v>
      </c>
      <c r="H27" s="185"/>
      <c r="I27" s="185"/>
      <c r="L27" s="41" t="str">
        <f>IF(( AND($C$27="x",$G$27="x") ),"(*) Marcar solo un valor: Si o No","")</f>
        <v/>
      </c>
      <c r="S27" s="67">
        <v>688</v>
      </c>
    </row>
    <row r="28" spans="1:19" ht="27" customHeight="1">
      <c r="A28" s="354" t="s">
        <v>737</v>
      </c>
      <c r="B28" s="354"/>
      <c r="C28" s="354"/>
      <c r="D28" s="354"/>
      <c r="E28" s="354"/>
      <c r="F28" s="354"/>
      <c r="G28" s="354"/>
      <c r="H28" s="354"/>
      <c r="I28" s="354"/>
      <c r="K28"/>
    </row>
    <row r="29" spans="1:19" ht="14.5">
      <c r="A29" s="189"/>
      <c r="B29" s="190" t="s">
        <v>135</v>
      </c>
      <c r="C29" s="191" t="s">
        <v>15</v>
      </c>
      <c r="D29"/>
      <c r="E29"/>
      <c r="F29" s="190" t="s">
        <v>2</v>
      </c>
      <c r="G29" s="191"/>
      <c r="H29" s="189"/>
      <c r="I29" s="189"/>
      <c r="L29" s="41" t="str">
        <f>IF(( AND($C$29="x",$G$29="x") ),"(*) Marcar solo un valor: Si o No","")</f>
        <v/>
      </c>
      <c r="S29" s="67">
        <v>296</v>
      </c>
    </row>
    <row r="30" spans="1:19">
      <c r="A30" s="189"/>
      <c r="B30" s="189"/>
      <c r="C30" s="189"/>
      <c r="D30" s="189"/>
      <c r="E30" s="189"/>
      <c r="F30" s="189"/>
      <c r="G30" s="189"/>
      <c r="H30" s="189"/>
      <c r="I30" s="189"/>
    </row>
  </sheetData>
  <sheetProtection algorithmName="SHA-512" hashValue="CvIvGStjogxu+oDp8pF/thpn6a34RnZbLhy6ouYBqxC20hF1WgS7Rsi+393JrHs6wGuRMUsDj3ZgoRjcoYWD5Q==" saltValue="erREhXLxOWb7o2yY5uu6mA==" spinCount="100000" sheet="1" objects="1" scenarios="1" formatCells="0" formatRows="0" insertRows="0"/>
  <mergeCells count="39">
    <mergeCell ref="A8:E8"/>
    <mergeCell ref="A9:E9"/>
    <mergeCell ref="B12:C13"/>
    <mergeCell ref="B16:I16"/>
    <mergeCell ref="A17:I17"/>
    <mergeCell ref="B14:C14"/>
    <mergeCell ref="B15:C15"/>
    <mergeCell ref="E18:G18"/>
    <mergeCell ref="H4:I4"/>
    <mergeCell ref="H5:I5"/>
    <mergeCell ref="H6:I6"/>
    <mergeCell ref="H7:I7"/>
    <mergeCell ref="H8:I8"/>
    <mergeCell ref="A10:E10"/>
    <mergeCell ref="A11:I11"/>
    <mergeCell ref="H9:I9"/>
    <mergeCell ref="H10:I10"/>
    <mergeCell ref="A5:E5"/>
    <mergeCell ref="A6:E6"/>
    <mergeCell ref="A7:E7"/>
    <mergeCell ref="D14:H14"/>
    <mergeCell ref="D15:H15"/>
    <mergeCell ref="C18:D18"/>
    <mergeCell ref="A26:I26"/>
    <mergeCell ref="A1:I1"/>
    <mergeCell ref="A3:I3"/>
    <mergeCell ref="A4:E4"/>
    <mergeCell ref="A28:I28"/>
    <mergeCell ref="B24:I24"/>
    <mergeCell ref="C19:D19"/>
    <mergeCell ref="C20:D20"/>
    <mergeCell ref="C21:D21"/>
    <mergeCell ref="E19:G19"/>
    <mergeCell ref="E20:G20"/>
    <mergeCell ref="E21:G21"/>
    <mergeCell ref="C22:I22"/>
    <mergeCell ref="A23:I23"/>
    <mergeCell ref="D12:I12"/>
    <mergeCell ref="D13:H13"/>
  </mergeCells>
  <dataValidations count="3">
    <dataValidation type="textLength" allowBlank="1" showErrorMessage="1" error="Cantidad de caracteres NO valido." sqref="H5:I10" xr:uid="{00000000-0002-0000-1900-000000000000}">
      <formula1>Explicacion_LongMinimo</formula1>
      <formula2>Explicacion_LongMaximo</formula2>
    </dataValidation>
    <dataValidation type="custom" allowBlank="1" showDropDown="1" showInputMessage="1" showErrorMessage="1" error="Valor NO Válido." prompt="Ingrese &quot;X&quot;" sqref="F5:G10 G29 C29 G27 C27 C19:C21 E19:E21" xr:uid="{00000000-0002-0000-1900-000001000000}">
      <formula1>COUNTIF(Respuesta_SINO,TRIM(CELL("contents")))=1</formula1>
    </dataValidation>
    <dataValidation type="decimal" allowBlank="1" showInputMessage="1" showErrorMessage="1" error="Valor NO Válido" prompt="Ingrese Número" sqref="D14:I15" xr:uid="{00000000-0002-0000-1900-000002000000}">
      <formula1>Decimal2_Minimo</formula1>
      <formula2>Decimal2_Maximo</formula2>
    </dataValidation>
  </dataValidations>
  <hyperlinks>
    <hyperlink ref="L3" location="Principal!A1" display="Volver al Indice" xr:uid="{00000000-0004-0000-1900-000000000000}"/>
  </hyperlinks>
  <pageMargins left="0.7" right="0.7" top="0.75" bottom="0.75" header="0.3" footer="0.3"/>
  <pageSetup paperSize="9" scale="9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V50"/>
  <sheetViews>
    <sheetView zoomScale="85" zoomScaleNormal="85" workbookViewId="0">
      <selection activeCell="L14" sqref="L14"/>
    </sheetView>
  </sheetViews>
  <sheetFormatPr baseColWidth="10" defaultColWidth="11.453125" defaultRowHeight="12.5"/>
  <cols>
    <col min="1" max="1" width="24.453125" style="1" customWidth="1"/>
    <col min="2" max="3" width="3.90625" style="1" customWidth="1"/>
    <col min="4" max="4" width="8.36328125" style="1" customWidth="1"/>
    <col min="5" max="5" width="5.453125" style="1" customWidth="1"/>
    <col min="6" max="6" width="5.36328125" style="1" customWidth="1"/>
    <col min="7" max="7" width="5.54296875" style="1" customWidth="1"/>
    <col min="8" max="8" width="3.6328125" style="1" customWidth="1"/>
    <col min="9" max="9" width="24.08984375" style="1" customWidth="1"/>
    <col min="10" max="10" width="1.08984375" style="1" customWidth="1"/>
    <col min="11" max="11" width="5.36328125" style="1" bestFit="1" customWidth="1"/>
    <col min="12" max="12" width="46.90625" style="1" customWidth="1"/>
    <col min="13" max="14" width="5.453125" style="1" customWidth="1"/>
    <col min="15" max="15" width="2.36328125" style="1" customWidth="1"/>
    <col min="16" max="18" width="5.453125" style="1" customWidth="1"/>
    <col min="19" max="20" width="5.453125" style="67" customWidth="1"/>
    <col min="21" max="21" width="2.6328125" style="67" customWidth="1"/>
    <col min="22" max="22" width="2.54296875" style="67" customWidth="1"/>
    <col min="23" max="16384" width="11.453125" style="1"/>
  </cols>
  <sheetData>
    <row r="1" spans="1:22" ht="33" customHeight="1">
      <c r="A1" s="215" t="s">
        <v>56</v>
      </c>
      <c r="B1" s="216"/>
      <c r="C1" s="216"/>
      <c r="D1" s="216"/>
      <c r="E1" s="216"/>
      <c r="F1" s="216"/>
      <c r="G1" s="216"/>
      <c r="H1" s="216"/>
      <c r="I1" s="216"/>
      <c r="U1" s="67">
        <v>5</v>
      </c>
    </row>
    <row r="2" spans="1:22" ht="33" hidden="1" customHeight="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4">
      <c r="A3" s="217" t="s">
        <v>57</v>
      </c>
      <c r="B3" s="217"/>
      <c r="C3" s="217"/>
      <c r="D3" s="217"/>
      <c r="E3" s="217"/>
      <c r="F3" s="217"/>
      <c r="G3" s="217"/>
      <c r="H3" s="217"/>
      <c r="I3" s="217"/>
      <c r="U3" s="67">
        <f>SUM(V:V)</f>
        <v>5</v>
      </c>
    </row>
    <row r="4" spans="1:22" ht="15" customHeight="1">
      <c r="A4" s="209" t="s">
        <v>58</v>
      </c>
      <c r="B4" s="209"/>
      <c r="C4" s="209"/>
      <c r="D4" s="209"/>
      <c r="E4" s="209"/>
      <c r="F4" s="209"/>
      <c r="G4" s="209"/>
      <c r="H4" s="209"/>
      <c r="I4" s="209"/>
      <c r="L4" s="93" t="s">
        <v>355</v>
      </c>
    </row>
    <row r="5" spans="1:22" ht="13">
      <c r="A5" s="218"/>
      <c r="B5" s="218"/>
      <c r="C5" s="218"/>
      <c r="D5" s="218"/>
      <c r="E5" s="219"/>
      <c r="F5" s="99" t="s">
        <v>1</v>
      </c>
      <c r="G5" s="99" t="s">
        <v>2</v>
      </c>
      <c r="H5" s="207" t="s">
        <v>3</v>
      </c>
      <c r="I5" s="207"/>
      <c r="K5" s="54" t="s">
        <v>388</v>
      </c>
    </row>
    <row r="6" spans="1:22" ht="93.65" customHeight="1">
      <c r="A6" s="204" t="s">
        <v>745</v>
      </c>
      <c r="B6" s="205"/>
      <c r="C6" s="205"/>
      <c r="D6" s="205"/>
      <c r="E6" s="206"/>
      <c r="F6" s="98" t="s">
        <v>15</v>
      </c>
      <c r="G6" s="98"/>
      <c r="H6" s="208"/>
      <c r="I6" s="208"/>
      <c r="K6" s="55" t="str">
        <f>CONCATENATE("(",LEN(H6),")")</f>
        <v>(0)</v>
      </c>
      <c r="L6" s="53"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67">
        <v>105</v>
      </c>
      <c r="V6" s="68">
        <f>IF( AND(F6="",G6=""),0,IF(AND(G6&lt;&gt;"",H6=""),0,1))</f>
        <v>1</v>
      </c>
    </row>
    <row r="7" spans="1:22" ht="57.75" customHeight="1">
      <c r="A7" s="201" t="s">
        <v>746</v>
      </c>
      <c r="B7" s="202"/>
      <c r="C7" s="202"/>
      <c r="D7" s="202"/>
      <c r="E7" s="203"/>
      <c r="F7" s="98"/>
      <c r="G7" s="98" t="s">
        <v>15</v>
      </c>
      <c r="H7" s="208" t="s">
        <v>901</v>
      </c>
      <c r="I7" s="208"/>
      <c r="K7" s="55" t="str">
        <f>CONCATENATE("(",LEN(H7),")")</f>
        <v>(59)</v>
      </c>
      <c r="L7" s="53"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67">
        <v>106</v>
      </c>
      <c r="V7" s="68">
        <f>IF( AND(F7="",G7=""),0,IF(AND(G7&lt;&gt;"",H7=""),0,1))</f>
        <v>1</v>
      </c>
    </row>
    <row r="8" spans="1:22" ht="47" customHeight="1">
      <c r="A8" s="199" t="s">
        <v>747</v>
      </c>
      <c r="B8" s="199"/>
      <c r="C8" s="199"/>
      <c r="D8" s="199"/>
      <c r="E8" s="199"/>
      <c r="F8" s="199"/>
      <c r="G8" s="199"/>
      <c r="H8" s="199"/>
      <c r="I8" s="199"/>
      <c r="K8" s="129">
        <v>272</v>
      </c>
      <c r="L8" s="53"/>
      <c r="V8" s="68"/>
    </row>
    <row r="9" spans="1:22" ht="24.65" customHeight="1">
      <c r="A9" s="200" t="s">
        <v>557</v>
      </c>
      <c r="B9" s="200"/>
      <c r="C9" s="200"/>
      <c r="D9" s="200"/>
      <c r="E9" s="200"/>
      <c r="F9" s="200"/>
      <c r="G9" s="200"/>
      <c r="H9" s="158" t="s">
        <v>15</v>
      </c>
      <c r="I9" s="117"/>
      <c r="K9" s="55"/>
      <c r="L9" s="53"/>
      <c r="S9" s="67">
        <v>692</v>
      </c>
      <c r="V9" s="68"/>
    </row>
    <row r="10" spans="1:22" ht="13">
      <c r="A10" s="200" t="s">
        <v>558</v>
      </c>
      <c r="B10" s="200"/>
      <c r="C10" s="200"/>
      <c r="D10" s="200"/>
      <c r="E10" s="200"/>
      <c r="F10" s="200"/>
      <c r="G10" s="200"/>
      <c r="H10" s="158" t="s">
        <v>15</v>
      </c>
      <c r="I10" s="117"/>
      <c r="K10" s="55"/>
      <c r="L10" s="53"/>
      <c r="S10" s="67">
        <v>693</v>
      </c>
      <c r="V10" s="68"/>
    </row>
    <row r="11" spans="1:22" ht="13">
      <c r="A11" s="200" t="s">
        <v>559</v>
      </c>
      <c r="B11" s="200"/>
      <c r="C11" s="200"/>
      <c r="D11" s="200"/>
      <c r="E11" s="200"/>
      <c r="F11" s="200"/>
      <c r="G11" s="200"/>
      <c r="H11" s="158" t="s">
        <v>15</v>
      </c>
      <c r="I11" s="117"/>
      <c r="K11" s="55"/>
      <c r="L11" s="53"/>
      <c r="S11" s="67">
        <v>694</v>
      </c>
      <c r="V11" s="68"/>
    </row>
    <row r="12" spans="1:22" ht="13">
      <c r="A12" s="200" t="s">
        <v>560</v>
      </c>
      <c r="B12" s="200"/>
      <c r="C12" s="200"/>
      <c r="D12" s="200"/>
      <c r="E12" s="200"/>
      <c r="F12" s="200"/>
      <c r="G12" s="200"/>
      <c r="H12" s="158" t="s">
        <v>15</v>
      </c>
      <c r="I12" s="117"/>
      <c r="K12" s="55"/>
      <c r="L12" s="53"/>
      <c r="S12" s="67">
        <v>695</v>
      </c>
      <c r="V12" s="68"/>
    </row>
    <row r="13" spans="1:22" ht="13">
      <c r="A13" s="200" t="s">
        <v>561</v>
      </c>
      <c r="B13" s="200"/>
      <c r="C13" s="200"/>
      <c r="D13" s="200"/>
      <c r="E13" s="200"/>
      <c r="F13" s="200"/>
      <c r="G13" s="200"/>
      <c r="H13" s="158"/>
      <c r="I13" s="117"/>
      <c r="K13" s="55"/>
      <c r="L13" s="53"/>
      <c r="S13" s="67">
        <v>696</v>
      </c>
      <c r="V13" s="68"/>
    </row>
    <row r="14" spans="1:22" ht="29.4" customHeight="1">
      <c r="A14" s="200" t="s">
        <v>193</v>
      </c>
      <c r="B14" s="200"/>
      <c r="C14" s="200"/>
      <c r="D14" s="200"/>
      <c r="E14" s="200"/>
      <c r="F14" s="200"/>
      <c r="G14" s="200"/>
      <c r="H14" s="220"/>
      <c r="I14" s="221"/>
      <c r="K14" s="55"/>
      <c r="L14" s="53"/>
      <c r="S14" s="67">
        <v>697</v>
      </c>
      <c r="V14" s="68"/>
    </row>
    <row r="15" spans="1:22" ht="43.5" customHeight="1">
      <c r="A15" s="199" t="s">
        <v>748</v>
      </c>
      <c r="B15" s="199"/>
      <c r="C15" s="199"/>
      <c r="D15" s="199"/>
      <c r="E15" s="199"/>
      <c r="F15" s="199"/>
      <c r="G15" s="199"/>
      <c r="H15" s="199"/>
      <c r="I15" s="199"/>
      <c r="K15"/>
    </row>
    <row r="16" spans="1:22" ht="14.5">
      <c r="A16" s="27"/>
      <c r="B16" s="27" t="s">
        <v>135</v>
      </c>
      <c r="C16" s="98" t="s">
        <v>15</v>
      </c>
      <c r="D16" s="4"/>
      <c r="E16" s="4"/>
      <c r="F16" s="27" t="s">
        <v>2</v>
      </c>
      <c r="H16" s="98"/>
      <c r="L16" s="41" t="str">
        <f>IF(( AND($C$16="x",$H$16="x") ),"(*) Marcar solo un valor: Si o No","")</f>
        <v/>
      </c>
      <c r="S16" s="67">
        <v>297</v>
      </c>
    </row>
    <row r="17" spans="1:22" ht="11.25" customHeight="1">
      <c r="A17" s="210"/>
      <c r="B17" s="210"/>
      <c r="C17" s="210"/>
      <c r="D17" s="210"/>
      <c r="E17" s="210"/>
      <c r="F17" s="210"/>
      <c r="G17" s="210"/>
      <c r="H17" s="210"/>
      <c r="I17" s="210"/>
    </row>
    <row r="18" spans="1:22" ht="13">
      <c r="A18" s="209" t="s">
        <v>59</v>
      </c>
      <c r="B18" s="209"/>
      <c r="C18" s="209"/>
      <c r="D18" s="209"/>
      <c r="E18" s="209"/>
      <c r="F18" s="209"/>
      <c r="G18" s="209"/>
      <c r="H18" s="209"/>
      <c r="I18" s="209"/>
    </row>
    <row r="19" spans="1:22" ht="13">
      <c r="F19" s="99" t="s">
        <v>1</v>
      </c>
      <c r="G19" s="99" t="s">
        <v>2</v>
      </c>
      <c r="H19" s="207" t="s">
        <v>3</v>
      </c>
      <c r="I19" s="207"/>
      <c r="K19" s="54" t="s">
        <v>388</v>
      </c>
    </row>
    <row r="20" spans="1:22" ht="102" customHeight="1">
      <c r="A20" s="204" t="s">
        <v>749</v>
      </c>
      <c r="B20" s="205"/>
      <c r="C20" s="205"/>
      <c r="D20" s="205"/>
      <c r="E20" s="206"/>
      <c r="F20" s="98"/>
      <c r="G20" s="98" t="s">
        <v>15</v>
      </c>
      <c r="H20" s="208" t="s">
        <v>971</v>
      </c>
      <c r="I20" s="208"/>
      <c r="K20" s="55" t="str">
        <f>CONCATENATE("(",LEN(H20),")")</f>
        <v>(270)</v>
      </c>
      <c r="L20" s="53" t="str">
        <f>IF(( AND(F20="x",G20="x") ),"(*) Marcar solo un valor: Si o No",IF(AND(G20="x",LEN(H20)=0),"(*) Completar la celda de explicación",
CONCATENATE("(Si/No) Marcar con 'X' solo uno de los campos. (Explicación) Longitud Máxima de ",Explicacion_LongMaximo," caracteres")))</f>
        <v>(Si/No) Marcar con 'X' solo uno de los campos. (Explicación) Longitud Máxima de 1000 caracteres</v>
      </c>
      <c r="S20" s="67">
        <v>107</v>
      </c>
      <c r="V20" s="68">
        <f>IF( AND(F20="",G20=""),0,IF(AND(G20&lt;&gt;"",H20=""),0,1))</f>
        <v>1</v>
      </c>
    </row>
    <row r="21" spans="1:22" ht="58.5" customHeight="1">
      <c r="A21" s="204" t="s">
        <v>750</v>
      </c>
      <c r="B21" s="205"/>
      <c r="C21" s="205"/>
      <c r="D21" s="205"/>
      <c r="E21" s="206"/>
      <c r="F21" s="98"/>
      <c r="G21" s="98" t="s">
        <v>15</v>
      </c>
      <c r="H21" s="208" t="s">
        <v>850</v>
      </c>
      <c r="I21" s="208"/>
      <c r="K21" s="55" t="str">
        <f>CONCATENATE("(",LEN(H21),")")</f>
        <v>(123)</v>
      </c>
      <c r="L21" s="53" t="str">
        <f>IF(( AND(F21="x",G21="x") ),"(*) Marcar solo un valor: Si o No",IF(AND(G21="x",LEN(H21)=0),"(*) Completar la celda de explicación",
CONCATENATE("(Si/No) Marcar con 'X' solo uno de los campos. (Explicación) Longitud Máxima de ",Explicacion_LongMaximo," caracteres")))</f>
        <v>(Si/No) Marcar con 'X' solo uno de los campos. (Explicación) Longitud Máxima de 1000 caracteres</v>
      </c>
      <c r="S21" s="67">
        <v>108</v>
      </c>
      <c r="V21" s="68">
        <f>IF( AND(F21="",G21=""),0,IF(AND(G21&lt;&gt;"",H21=""),0,1))</f>
        <v>1</v>
      </c>
    </row>
    <row r="22" spans="1:22" ht="41" customHeight="1">
      <c r="A22" s="196" t="s">
        <v>564</v>
      </c>
      <c r="B22" s="196"/>
      <c r="C22" s="196"/>
      <c r="D22" s="196"/>
      <c r="E22" s="196"/>
      <c r="F22" s="196"/>
      <c r="G22" s="196"/>
      <c r="H22" s="196"/>
      <c r="K22"/>
      <c r="L22" s="53"/>
      <c r="V22" s="68"/>
    </row>
    <row r="23" spans="1:22" ht="18" customHeight="1">
      <c r="A23" s="117"/>
      <c r="B23" s="117"/>
      <c r="C23" s="117"/>
      <c r="D23" s="117"/>
      <c r="E23" s="117"/>
      <c r="F23" s="156" t="s">
        <v>1</v>
      </c>
      <c r="G23" s="156" t="s">
        <v>2</v>
      </c>
      <c r="H23" s="117"/>
      <c r="K23" s="55"/>
      <c r="L23" s="53"/>
      <c r="V23" s="68"/>
    </row>
    <row r="24" spans="1:22" ht="42" customHeight="1">
      <c r="A24" s="201" t="s">
        <v>562</v>
      </c>
      <c r="B24" s="202"/>
      <c r="C24" s="202"/>
      <c r="D24" s="202"/>
      <c r="E24" s="203"/>
      <c r="F24" s="158" t="s">
        <v>15</v>
      </c>
      <c r="G24" s="158"/>
      <c r="H24" s="117"/>
      <c r="K24" s="55"/>
      <c r="L24" s="41" t="str">
        <f>IF(( AND(F24="x",G24="x") ),"(*) Marcar solo un valor: Si o No","")</f>
        <v/>
      </c>
      <c r="S24" s="67">
        <v>701</v>
      </c>
      <c r="V24" s="68"/>
    </row>
    <row r="25" spans="1:22" ht="42" customHeight="1">
      <c r="A25" s="201" t="s">
        <v>563</v>
      </c>
      <c r="B25" s="202"/>
      <c r="C25" s="202"/>
      <c r="D25" s="202"/>
      <c r="E25" s="203"/>
      <c r="F25" s="158" t="s">
        <v>15</v>
      </c>
      <c r="G25" s="158"/>
      <c r="H25" s="117"/>
      <c r="K25" s="55"/>
      <c r="L25" s="41" t="str">
        <f>IF(( AND(F25="x",G25="x") ),"(*) Marcar solo un valor: Si o No","")</f>
        <v/>
      </c>
      <c r="S25" s="67">
        <v>702</v>
      </c>
      <c r="V25" s="68"/>
    </row>
    <row r="26" spans="1:22" ht="27.65" customHeight="1">
      <c r="A26" s="226" t="s">
        <v>751</v>
      </c>
      <c r="B26" s="226"/>
      <c r="C26" s="226"/>
      <c r="D26" s="226"/>
      <c r="E26" s="226"/>
      <c r="F26" s="226"/>
      <c r="G26" s="226"/>
      <c r="H26" s="226"/>
    </row>
    <row r="27" spans="1:22" ht="14.5">
      <c r="B27" s="27" t="s">
        <v>135</v>
      </c>
      <c r="C27" s="98" t="s">
        <v>15</v>
      </c>
      <c r="D27" s="227"/>
      <c r="E27" s="228"/>
      <c r="F27" s="27" t="s">
        <v>2</v>
      </c>
      <c r="H27" s="98"/>
      <c r="L27" s="41" t="str">
        <f>IF(( AND($C$27="x",$H$27="x") ),"(*) Marcar solo un valor: Si o No","")</f>
        <v/>
      </c>
      <c r="S27" s="67">
        <v>298</v>
      </c>
    </row>
    <row r="28" spans="1:22" ht="11.25" customHeight="1">
      <c r="A28" s="229"/>
      <c r="B28" s="229"/>
      <c r="C28" s="229"/>
      <c r="D28" s="229"/>
      <c r="E28" s="229"/>
      <c r="F28" s="229"/>
      <c r="G28" s="229"/>
      <c r="H28" s="229"/>
      <c r="I28" s="229"/>
    </row>
    <row r="29" spans="1:22" ht="28.5" customHeight="1">
      <c r="A29" s="230" t="s">
        <v>274</v>
      </c>
      <c r="B29" s="230"/>
      <c r="C29" s="230"/>
      <c r="D29" s="230"/>
      <c r="E29" s="230"/>
      <c r="F29" s="230"/>
      <c r="G29" s="230"/>
      <c r="H29" s="230"/>
      <c r="I29" s="230"/>
    </row>
    <row r="30" spans="1:22">
      <c r="A30" s="223" t="s">
        <v>238</v>
      </c>
      <c r="B30" s="223" t="s">
        <v>275</v>
      </c>
      <c r="C30" s="223"/>
      <c r="D30" s="223"/>
      <c r="E30" s="223"/>
      <c r="F30" s="223"/>
      <c r="G30" s="223"/>
      <c r="H30" s="223" t="s">
        <v>276</v>
      </c>
      <c r="I30" s="223"/>
    </row>
    <row r="31" spans="1:22" ht="20.5">
      <c r="A31" s="223"/>
      <c r="B31" s="223" t="s">
        <v>277</v>
      </c>
      <c r="C31" s="223"/>
      <c r="D31" s="223"/>
      <c r="E31" s="223" t="s">
        <v>278</v>
      </c>
      <c r="F31" s="223"/>
      <c r="G31" s="223"/>
      <c r="H31" s="223"/>
      <c r="I31" s="223"/>
      <c r="K31" s="58" t="s">
        <v>394</v>
      </c>
      <c r="L31" s="62" t="s">
        <v>395</v>
      </c>
      <c r="S31" s="67">
        <v>299</v>
      </c>
    </row>
    <row r="32" spans="1:22" ht="15.75" customHeight="1">
      <c r="A32" s="75" t="s">
        <v>851</v>
      </c>
      <c r="B32" s="211">
        <v>42005</v>
      </c>
      <c r="C32" s="212"/>
      <c r="D32" s="212"/>
      <c r="E32" s="213"/>
      <c r="F32" s="214"/>
      <c r="G32" s="214"/>
      <c r="H32" s="214" t="s">
        <v>852</v>
      </c>
      <c r="I32" s="214"/>
    </row>
    <row r="33" spans="1:22" ht="20">
      <c r="A33" s="224" t="s">
        <v>371</v>
      </c>
      <c r="B33" s="224"/>
      <c r="C33" s="224"/>
      <c r="D33" s="224"/>
      <c r="E33" s="224"/>
      <c r="F33" s="224"/>
      <c r="G33" s="224"/>
      <c r="H33" s="224"/>
      <c r="I33" s="224"/>
      <c r="K33" s="63" t="s">
        <v>396</v>
      </c>
      <c r="L33" s="61" t="s">
        <v>397</v>
      </c>
      <c r="S33" s="67">
        <v>0</v>
      </c>
    </row>
    <row r="34" spans="1:22" ht="12.75" customHeight="1">
      <c r="A34" s="225" t="s">
        <v>752</v>
      </c>
      <c r="B34" s="225"/>
      <c r="C34" s="225"/>
      <c r="D34" s="225"/>
      <c r="E34" s="225"/>
      <c r="F34" s="225"/>
      <c r="G34" s="225"/>
      <c r="H34" s="225"/>
      <c r="I34" s="225"/>
    </row>
    <row r="35" spans="1:22" ht="7.5" customHeight="1">
      <c r="A35" s="13"/>
      <c r="B35" s="4"/>
      <c r="C35" s="4"/>
      <c r="D35" s="4"/>
      <c r="E35" s="4"/>
    </row>
    <row r="36" spans="1:22" ht="13">
      <c r="A36" s="209" t="s">
        <v>60</v>
      </c>
      <c r="B36" s="209"/>
      <c r="C36" s="209"/>
      <c r="D36" s="209"/>
      <c r="E36" s="209"/>
      <c r="F36" s="209"/>
      <c r="G36" s="209"/>
      <c r="H36" s="209"/>
      <c r="I36" s="209"/>
    </row>
    <row r="37" spans="1:22" ht="13">
      <c r="A37" s="218"/>
      <c r="B37" s="218"/>
      <c r="C37" s="218"/>
      <c r="D37" s="218"/>
      <c r="E37" s="219"/>
      <c r="F37" s="99" t="s">
        <v>1</v>
      </c>
      <c r="G37" s="99" t="s">
        <v>2</v>
      </c>
      <c r="H37" s="207" t="s">
        <v>3</v>
      </c>
      <c r="I37" s="207"/>
      <c r="K37" s="54" t="s">
        <v>388</v>
      </c>
    </row>
    <row r="38" spans="1:22" ht="45.75" customHeight="1">
      <c r="A38" s="222" t="s">
        <v>753</v>
      </c>
      <c r="B38" s="222"/>
      <c r="C38" s="222"/>
      <c r="D38" s="222"/>
      <c r="E38" s="222"/>
      <c r="F38" s="98"/>
      <c r="G38" s="98" t="s">
        <v>15</v>
      </c>
      <c r="H38" s="208" t="s">
        <v>993</v>
      </c>
      <c r="I38" s="208"/>
      <c r="K38" s="55" t="str">
        <f>CONCATENATE("(",LEN(H38),")")</f>
        <v>(67)</v>
      </c>
      <c r="L38" s="53" t="str">
        <f>IF(( AND(F38="x",G38="x") ),"(*) Marcar solo un valor: Si o No",IF(AND(G38="x",LEN(H38)=0),"(*) Completar la celda de explicación",
CONCATENATE("(Si/No) Marcar con 'X' solo uno de los campos. (Explicación) Longitud Máxima de ",Explicacion_LongMaximo," caracteres")))</f>
        <v>(Si/No) Marcar con 'X' solo uno de los campos. (Explicación) Longitud Máxima de 1000 caracteres</v>
      </c>
      <c r="S38" s="67">
        <v>109</v>
      </c>
      <c r="V38" s="68">
        <f>IF( AND(F38="",G38=""),0,IF(AND(G38&lt;&gt;"",H38=""),0,1))</f>
        <v>1</v>
      </c>
    </row>
    <row r="39" spans="1:22" ht="44.4" customHeight="1">
      <c r="A39" s="199" t="s">
        <v>614</v>
      </c>
      <c r="B39" s="199"/>
      <c r="C39" s="199"/>
      <c r="D39" s="199"/>
      <c r="E39" s="199"/>
      <c r="F39" s="199"/>
      <c r="G39" s="199"/>
      <c r="H39" s="199"/>
      <c r="I39" s="199"/>
    </row>
    <row r="40" spans="1:22" ht="14.5">
      <c r="A40" s="64"/>
      <c r="B40" s="157" t="s">
        <v>135</v>
      </c>
      <c r="C40" s="158" t="s">
        <v>15</v>
      </c>
      <c r="D40" s="197"/>
      <c r="E40" s="198"/>
      <c r="F40" s="157" t="s">
        <v>2</v>
      </c>
      <c r="G40" s="64"/>
      <c r="H40" s="158"/>
      <c r="I40" s="64"/>
      <c r="J40" s="64"/>
      <c r="K40" s="64"/>
      <c r="L40" s="41" t="str">
        <f>IF(( AND(C40="x",H40="x") ),"(*) Marcar solo un valor: Si o No",IF(AND(F38="x",C40="",H40=""),"Marque un valor",""))</f>
        <v/>
      </c>
      <c r="S40" s="67">
        <v>706</v>
      </c>
    </row>
    <row r="41" spans="1:22" ht="56" customHeight="1">
      <c r="A41" s="196" t="s">
        <v>571</v>
      </c>
      <c r="B41" s="196"/>
      <c r="C41" s="196"/>
      <c r="D41" s="196"/>
      <c r="E41" s="196"/>
      <c r="F41" s="196"/>
      <c r="G41" s="196"/>
      <c r="H41" s="196"/>
      <c r="I41" s="196"/>
      <c r="J41" s="64"/>
    </row>
    <row r="42" spans="1:22" ht="14.5">
      <c r="A42" s="64"/>
      <c r="B42" s="157" t="s">
        <v>135</v>
      </c>
      <c r="C42" s="158" t="s">
        <v>15</v>
      </c>
      <c r="D42" s="197"/>
      <c r="E42" s="198"/>
      <c r="F42" s="157" t="s">
        <v>2</v>
      </c>
      <c r="G42" s="64"/>
      <c r="H42" s="158"/>
      <c r="I42" s="64"/>
      <c r="J42" s="64"/>
      <c r="K42" s="64"/>
      <c r="L42" s="41" t="str">
        <f>IF(( AND(C42="x",H42="x") ),"(*) Marcar solo un valor: Si o No","")</f>
        <v/>
      </c>
      <c r="S42" s="67">
        <v>707</v>
      </c>
    </row>
    <row r="43" spans="1:22" ht="32" customHeight="1">
      <c r="A43" s="196" t="s">
        <v>565</v>
      </c>
      <c r="B43" s="196"/>
      <c r="C43" s="196"/>
      <c r="D43" s="196"/>
      <c r="E43" s="196"/>
      <c r="F43" s="196"/>
      <c r="G43" s="196"/>
      <c r="H43" s="196"/>
      <c r="I43" s="196"/>
      <c r="J43" s="64"/>
    </row>
    <row r="44" spans="1:22" ht="14" customHeight="1">
      <c r="A44" s="192" t="s">
        <v>566</v>
      </c>
      <c r="B44" s="192"/>
      <c r="C44" s="192"/>
      <c r="D44" s="192"/>
      <c r="E44" s="192"/>
      <c r="F44" s="192"/>
      <c r="G44" s="158" t="s">
        <v>15</v>
      </c>
      <c r="H44" s="83"/>
      <c r="I44" s="83"/>
      <c r="J44" s="64"/>
      <c r="K44" s="64"/>
      <c r="L44" s="41" t="str">
        <f>IF(AND(C42="x",G44="",G45="",G46="",G47="",G48=""),"Marque un valor","")</f>
        <v/>
      </c>
      <c r="S44" s="67">
        <v>708</v>
      </c>
    </row>
    <row r="45" spans="1:22" ht="14" customHeight="1">
      <c r="A45" s="192" t="s">
        <v>567</v>
      </c>
      <c r="B45" s="192"/>
      <c r="C45" s="192"/>
      <c r="D45" s="192"/>
      <c r="E45" s="192"/>
      <c r="F45" s="192"/>
      <c r="G45" s="158" t="s">
        <v>15</v>
      </c>
      <c r="H45" s="83"/>
      <c r="I45" s="83"/>
      <c r="J45" s="64"/>
      <c r="K45" s="64"/>
      <c r="S45" s="67">
        <v>709</v>
      </c>
    </row>
    <row r="46" spans="1:22" ht="13">
      <c r="A46" s="192" t="s">
        <v>568</v>
      </c>
      <c r="B46" s="192"/>
      <c r="C46" s="192"/>
      <c r="D46" s="192"/>
      <c r="E46" s="192"/>
      <c r="F46" s="192"/>
      <c r="G46" s="158" t="s">
        <v>15</v>
      </c>
      <c r="H46" s="83"/>
      <c r="I46" s="83"/>
      <c r="J46" s="64"/>
      <c r="K46" s="64"/>
      <c r="S46" s="67">
        <v>710</v>
      </c>
    </row>
    <row r="47" spans="1:22" ht="13">
      <c r="A47" s="192" t="s">
        <v>569</v>
      </c>
      <c r="B47" s="192"/>
      <c r="C47" s="192"/>
      <c r="D47" s="192"/>
      <c r="E47" s="192"/>
      <c r="F47" s="192"/>
      <c r="G47" s="158" t="s">
        <v>15</v>
      </c>
      <c r="H47" s="83"/>
      <c r="I47" s="83"/>
      <c r="J47" s="64"/>
      <c r="K47" s="64"/>
      <c r="S47" s="67">
        <v>711</v>
      </c>
    </row>
    <row r="48" spans="1:22" ht="13">
      <c r="A48" s="192" t="s">
        <v>570</v>
      </c>
      <c r="B48" s="192"/>
      <c r="C48" s="192"/>
      <c r="D48" s="192"/>
      <c r="E48" s="192"/>
      <c r="F48" s="192"/>
      <c r="G48" s="158" t="s">
        <v>15</v>
      </c>
      <c r="H48" s="83"/>
      <c r="I48" s="83"/>
      <c r="J48" s="64"/>
      <c r="K48" s="64"/>
      <c r="S48" s="67">
        <v>712</v>
      </c>
    </row>
    <row r="49" spans="1:19" ht="41.4" customHeight="1">
      <c r="A49" s="193" t="s">
        <v>784</v>
      </c>
      <c r="B49" s="193"/>
      <c r="C49" s="193"/>
      <c r="D49" s="193"/>
      <c r="E49" s="193"/>
      <c r="F49" s="193"/>
      <c r="G49" s="193"/>
      <c r="H49" s="193"/>
      <c r="I49" s="193"/>
      <c r="J49" s="64"/>
    </row>
    <row r="50" spans="1:19" ht="106.5" customHeight="1">
      <c r="A50" s="194" t="s">
        <v>902</v>
      </c>
      <c r="B50" s="195"/>
      <c r="C50" s="195"/>
      <c r="D50" s="195"/>
      <c r="E50" s="195"/>
      <c r="F50" s="195"/>
      <c r="G50" s="195"/>
      <c r="H50" s="195"/>
      <c r="I50" s="195"/>
      <c r="J50" s="64"/>
      <c r="K50" s="64"/>
      <c r="S50" s="67">
        <v>713</v>
      </c>
    </row>
  </sheetData>
  <sheetProtection algorithmName="SHA-512" hashValue="dEiz8CEYvEQgs3XRerKPbqxBXqX9So7EMi0nNgdwowCUE/at6Bc3AHJudGEmchnvxaapyHlekk9EobhpUzPhmA==" saltValue="2oQtRa7yLF42Y/zr4Hfn2g==" spinCount="100000" sheet="1" objects="1" scenarios="1" formatCells="0" formatRows="0" insertRows="0"/>
  <mergeCells count="59">
    <mergeCell ref="A26:H26"/>
    <mergeCell ref="H21:I21"/>
    <mergeCell ref="B30:G30"/>
    <mergeCell ref="B31:D31"/>
    <mergeCell ref="E31:G31"/>
    <mergeCell ref="D27:E27"/>
    <mergeCell ref="A28:I28"/>
    <mergeCell ref="A29:I29"/>
    <mergeCell ref="H30:I31"/>
    <mergeCell ref="A38:E38"/>
    <mergeCell ref="H37:I37"/>
    <mergeCell ref="H38:I38"/>
    <mergeCell ref="A30:A31"/>
    <mergeCell ref="A33:I33"/>
    <mergeCell ref="A34:I34"/>
    <mergeCell ref="A36:I36"/>
    <mergeCell ref="A37:E37"/>
    <mergeCell ref="A1:I1"/>
    <mergeCell ref="H5:I5"/>
    <mergeCell ref="H6:I6"/>
    <mergeCell ref="H7:I7"/>
    <mergeCell ref="A15:I15"/>
    <mergeCell ref="A6:E6"/>
    <mergeCell ref="A7:E7"/>
    <mergeCell ref="A3:I3"/>
    <mergeCell ref="A4:I4"/>
    <mergeCell ref="A5:E5"/>
    <mergeCell ref="A8:I8"/>
    <mergeCell ref="A9:G9"/>
    <mergeCell ref="A10:G10"/>
    <mergeCell ref="A11:G11"/>
    <mergeCell ref="A13:G13"/>
    <mergeCell ref="H14:I14"/>
    <mergeCell ref="A39:I39"/>
    <mergeCell ref="A41:I41"/>
    <mergeCell ref="A14:G14"/>
    <mergeCell ref="A12:G12"/>
    <mergeCell ref="A24:E24"/>
    <mergeCell ref="A25:E25"/>
    <mergeCell ref="A22:H22"/>
    <mergeCell ref="A20:E20"/>
    <mergeCell ref="A21:E21"/>
    <mergeCell ref="H19:I19"/>
    <mergeCell ref="H20:I20"/>
    <mergeCell ref="A18:I18"/>
    <mergeCell ref="A17:I17"/>
    <mergeCell ref="B32:D32"/>
    <mergeCell ref="E32:G32"/>
    <mergeCell ref="H32:I32"/>
    <mergeCell ref="A44:F44"/>
    <mergeCell ref="A45:F45"/>
    <mergeCell ref="A43:I43"/>
    <mergeCell ref="D40:E40"/>
    <mergeCell ref="D42:E42"/>
    <mergeCell ref="A46:F46"/>
    <mergeCell ref="A47:F47"/>
    <mergeCell ref="A48:F48"/>
    <mergeCell ref="A49:I49"/>
    <mergeCell ref="A50:I50"/>
  </mergeCells>
  <dataValidations count="5">
    <dataValidation type="custom" allowBlank="1" showDropDown="1" showInputMessage="1" showErrorMessage="1" error="Valor NO Valido." prompt="Ingrese &quot;X&quot;" sqref="C27 H27 C40 H40 C42 H42" xr:uid="{00000000-0002-0000-1A00-000000000000}">
      <formula1>COUNTIF(Respuesta_SINO,TRIM(CELL("contents")))=1</formula1>
    </dataValidation>
    <dataValidation type="textLength" allowBlank="1" showErrorMessage="1" error="Cantidad de caracteres NO valido." sqref="H38:I38 H6:I7 H20:I21" xr:uid="{00000000-0002-0000-1A00-000001000000}">
      <formula1>Explicacion_LongMinimo</formula1>
      <formula2>Explicacion_LongMaximo</formula2>
    </dataValidation>
    <dataValidation type="date" operator="lessThanOrEqual" allowBlank="1" showInputMessage="1" showErrorMessage="1" error="Fecha No Valida" prompt="(dd/mm/yyyy)" sqref="B32:D32" xr:uid="{00000000-0002-0000-1A00-000002000000}">
      <formula1>E32</formula1>
    </dataValidation>
    <dataValidation type="date" operator="greaterThanOrEqual" allowBlank="1" showInputMessage="1" showErrorMessage="1" error="Fecha No Valido" prompt="(dd/mm/yyyy)" sqref="E32:G32" xr:uid="{00000000-0002-0000-1A00-000003000000}">
      <formula1>B32</formula1>
    </dataValidation>
    <dataValidation type="custom" allowBlank="1" showDropDown="1" showInputMessage="1" showErrorMessage="1" error="Valor NO Válido." prompt="Ingrese &quot;X&quot;" sqref="F38:G38 H16 C16 G44:G48 F6:G7 F24:G25 F20:G21 H9:H13" xr:uid="{00000000-0002-0000-1A00-000004000000}">
      <formula1>COUNTIF(Respuesta_SINO,TRIM(CELL("contents")))=1</formula1>
    </dataValidation>
  </dataValidations>
  <hyperlinks>
    <hyperlink ref="L4" location="Principal!A1" display="Volver al Indice" xr:uid="{00000000-0004-0000-1A00-000000000000}"/>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V21"/>
  <sheetViews>
    <sheetView zoomScale="85" zoomScaleNormal="85" workbookViewId="0">
      <selection activeCell="H21" sqref="H21:I21"/>
    </sheetView>
  </sheetViews>
  <sheetFormatPr baseColWidth="10" defaultColWidth="11.453125" defaultRowHeight="12.5"/>
  <cols>
    <col min="1" max="1" width="4.08984375" style="1" customWidth="1"/>
    <col min="2" max="2" width="17.54296875" style="1" customWidth="1"/>
    <col min="3" max="3" width="7.90625" style="1" customWidth="1"/>
    <col min="4" max="4" width="4.08984375" style="1" customWidth="1"/>
    <col min="5" max="5" width="11.453125" style="1"/>
    <col min="6" max="6" width="5.90625" style="1" customWidth="1"/>
    <col min="7" max="7" width="5.453125" style="1" customWidth="1"/>
    <col min="8" max="8" width="4" style="1" customWidth="1"/>
    <col min="9" max="9" width="24" style="1" customWidth="1"/>
    <col min="10" max="10" width="1.08984375" style="1" customWidth="1"/>
    <col min="11" max="11" width="5.36328125" style="1" bestFit="1" customWidth="1"/>
    <col min="12" max="12" width="43.90625" style="1" customWidth="1"/>
    <col min="13" max="16" width="5" style="1" customWidth="1"/>
    <col min="17" max="18" width="4.453125" style="1" customWidth="1"/>
    <col min="19" max="19" width="4.453125" style="67" customWidth="1"/>
    <col min="20" max="20" width="6.08984375" style="67" customWidth="1"/>
    <col min="21" max="21" width="3" style="67" customWidth="1"/>
    <col min="22" max="22" width="3.08984375" style="67" customWidth="1"/>
    <col min="23" max="24" width="6.08984375" style="1" customWidth="1"/>
    <col min="25" max="16384" width="11.453125" style="1"/>
  </cols>
  <sheetData>
    <row r="1" spans="1:22" ht="14">
      <c r="A1" s="217" t="s">
        <v>279</v>
      </c>
      <c r="B1" s="217"/>
      <c r="C1" s="217"/>
      <c r="D1" s="217"/>
      <c r="E1" s="217"/>
      <c r="F1" s="217"/>
      <c r="G1" s="217"/>
      <c r="H1" s="217"/>
      <c r="I1" s="217"/>
      <c r="L1" s="94" t="str">
        <f>'25'!A1</f>
        <v>PILAR IV: Riesgo y Cumplimiento</v>
      </c>
      <c r="U1" s="67">
        <v>4</v>
      </c>
    </row>
    <row r="2" spans="1:22"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c r="A3" s="209" t="s">
        <v>62</v>
      </c>
      <c r="B3" s="209"/>
      <c r="C3" s="209"/>
      <c r="D3" s="209"/>
      <c r="E3" s="209"/>
      <c r="F3" s="209"/>
      <c r="G3" s="209"/>
      <c r="H3" s="209"/>
      <c r="I3" s="209"/>
      <c r="L3" s="93" t="s">
        <v>355</v>
      </c>
      <c r="U3" s="67">
        <f>SUM(V:V)</f>
        <v>4</v>
      </c>
    </row>
    <row r="4" spans="1:22" ht="18" customHeight="1">
      <c r="A4" s="218"/>
      <c r="B4" s="218"/>
      <c r="C4" s="218"/>
      <c r="D4" s="218"/>
      <c r="E4" s="219"/>
      <c r="F4" s="99" t="s">
        <v>1</v>
      </c>
      <c r="G4" s="99" t="s">
        <v>2</v>
      </c>
      <c r="H4" s="296" t="s">
        <v>3</v>
      </c>
      <c r="I4" s="297"/>
      <c r="K4" s="54" t="s">
        <v>388</v>
      </c>
    </row>
    <row r="5" spans="1:22" ht="80.25" customHeight="1">
      <c r="A5" s="304" t="s">
        <v>785</v>
      </c>
      <c r="B5" s="304"/>
      <c r="C5" s="304"/>
      <c r="D5" s="304"/>
      <c r="E5" s="304"/>
      <c r="F5" s="98" t="s">
        <v>15</v>
      </c>
      <c r="G5" s="98"/>
      <c r="H5" s="220"/>
      <c r="I5" s="221"/>
      <c r="K5" s="55" t="str">
        <f>CONCATENATE("(",LEN(H5),")")</f>
        <v>(0)</v>
      </c>
      <c r="L5" s="53"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67">
        <v>110</v>
      </c>
      <c r="V5" s="68">
        <f>IF( AND(F5="",G5=""),0,IF(AND(G5&lt;&gt;"",H5=""),0,1))</f>
        <v>1</v>
      </c>
    </row>
    <row r="6" spans="1:22" ht="79.5" customHeight="1">
      <c r="A6" s="304" t="s">
        <v>786</v>
      </c>
      <c r="B6" s="304"/>
      <c r="C6" s="304"/>
      <c r="D6" s="304"/>
      <c r="E6" s="304"/>
      <c r="F6" s="98" t="s">
        <v>15</v>
      </c>
      <c r="G6" s="98"/>
      <c r="H6" s="220"/>
      <c r="I6" s="221"/>
      <c r="K6" s="55" t="str">
        <f>CONCATENATE("(",LEN(H6),")")</f>
        <v>(0)</v>
      </c>
      <c r="L6" s="53"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67">
        <v>111</v>
      </c>
      <c r="V6" s="68">
        <f>IF( AND(F6="",G6=""),0,IF(AND(G6&lt;&gt;"",H6=""),0,1))</f>
        <v>1</v>
      </c>
    </row>
    <row r="7" spans="1:22" ht="57.75" customHeight="1">
      <c r="A7" s="304" t="s">
        <v>787</v>
      </c>
      <c r="B7" s="304"/>
      <c r="C7" s="304"/>
      <c r="D7" s="304"/>
      <c r="E7" s="304"/>
      <c r="F7" s="98"/>
      <c r="G7" s="98" t="s">
        <v>15</v>
      </c>
      <c r="H7" s="220" t="s">
        <v>903</v>
      </c>
      <c r="I7" s="221"/>
      <c r="K7" s="55" t="str">
        <f>CONCATENATE("(",LEN(H7),")")</f>
        <v>(104)</v>
      </c>
      <c r="L7" s="53"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67">
        <v>112</v>
      </c>
      <c r="V7" s="68">
        <f>IF( AND(F7="",G7=""),0,IF(AND(G7&lt;&gt;"",H7=""),0,1))</f>
        <v>1</v>
      </c>
    </row>
    <row r="8" spans="1:22" ht="36" customHeight="1">
      <c r="A8" s="440" t="s">
        <v>280</v>
      </c>
      <c r="B8" s="440"/>
      <c r="C8" s="440"/>
      <c r="D8" s="440"/>
      <c r="E8" s="440"/>
      <c r="F8" s="440"/>
      <c r="G8" s="440"/>
      <c r="H8" s="440"/>
      <c r="I8" s="440"/>
    </row>
    <row r="9" spans="1:22" ht="13">
      <c r="B9" s="27"/>
      <c r="C9" s="27" t="s">
        <v>135</v>
      </c>
      <c r="D9" s="98" t="s">
        <v>15</v>
      </c>
      <c r="F9" s="31" t="s">
        <v>2</v>
      </c>
      <c r="H9" s="98"/>
      <c r="L9" s="41" t="str">
        <f>IF(( AND($D$9="x",$H$9="x") ),"(*) Marcar solo un valor: Si o No","")</f>
        <v/>
      </c>
      <c r="S9" s="67">
        <v>300</v>
      </c>
    </row>
    <row r="10" spans="1:22" ht="34.5" customHeight="1">
      <c r="B10" s="354" t="s">
        <v>754</v>
      </c>
      <c r="C10" s="354"/>
      <c r="D10" s="354"/>
      <c r="E10" s="354"/>
      <c r="F10" s="354"/>
      <c r="G10" s="354"/>
      <c r="H10" s="354"/>
      <c r="I10" s="354"/>
      <c r="K10"/>
    </row>
    <row r="11" spans="1:22" ht="39" customHeight="1">
      <c r="B11" s="40" t="s">
        <v>281</v>
      </c>
      <c r="C11" s="397" t="s">
        <v>904</v>
      </c>
      <c r="D11" s="318"/>
      <c r="E11" s="318"/>
      <c r="F11" s="318"/>
      <c r="G11" s="318"/>
      <c r="H11" s="318"/>
      <c r="I11" s="319"/>
      <c r="L11" s="41" t="str">
        <f>IF(AND(D9="x",LEN(C11)=0),"(*) Completar la celda de detalle de auditoría","")</f>
        <v/>
      </c>
      <c r="S11" s="67">
        <v>348</v>
      </c>
    </row>
    <row r="12" spans="1:22" ht="12" customHeight="1">
      <c r="A12" s="229"/>
      <c r="B12" s="229"/>
      <c r="C12" s="229"/>
      <c r="D12" s="229"/>
      <c r="E12" s="229"/>
      <c r="F12" s="229"/>
      <c r="G12" s="229"/>
      <c r="H12" s="229"/>
      <c r="I12" s="229"/>
    </row>
    <row r="13" spans="1:22" ht="27" customHeight="1">
      <c r="A13" s="354" t="s">
        <v>755</v>
      </c>
      <c r="B13" s="354"/>
      <c r="C13" s="354"/>
      <c r="D13" s="354"/>
      <c r="E13" s="354"/>
      <c r="F13" s="354"/>
      <c r="G13" s="354"/>
      <c r="H13" s="354"/>
      <c r="I13" s="354"/>
      <c r="K13"/>
    </row>
    <row r="14" spans="1:22" ht="12" customHeight="1">
      <c r="A14" s="229"/>
      <c r="B14" s="229"/>
      <c r="C14" s="229"/>
      <c r="D14" s="229"/>
      <c r="E14" s="229"/>
      <c r="F14" s="229"/>
      <c r="G14" s="229"/>
      <c r="H14" s="229"/>
      <c r="I14" s="229"/>
    </row>
    <row r="15" spans="1:22" ht="13">
      <c r="A15" s="27"/>
      <c r="B15" s="27"/>
      <c r="C15" s="27" t="s">
        <v>135</v>
      </c>
      <c r="D15" s="98"/>
      <c r="F15" s="31" t="s">
        <v>2</v>
      </c>
      <c r="H15" s="98" t="s">
        <v>15</v>
      </c>
      <c r="L15" s="41" t="str">
        <f>IF(( AND($D$15="x",$H$15="x") ),"(*) Marcar solo un valor: Si o No","")</f>
        <v/>
      </c>
      <c r="S15" s="67">
        <v>301</v>
      </c>
    </row>
    <row r="16" spans="1:22" ht="36" customHeight="1">
      <c r="A16" s="354" t="s">
        <v>756</v>
      </c>
      <c r="B16" s="354"/>
      <c r="C16" s="354"/>
      <c r="D16" s="354"/>
      <c r="E16" s="354"/>
      <c r="F16" s="354"/>
      <c r="G16" s="354"/>
      <c r="H16" s="354"/>
      <c r="I16" s="354"/>
      <c r="K16"/>
    </row>
    <row r="17" spans="1:22" ht="24" customHeight="1">
      <c r="A17" s="397"/>
      <c r="B17" s="447"/>
      <c r="C17" s="447"/>
      <c r="D17" s="447"/>
      <c r="E17" s="447"/>
      <c r="F17" s="447"/>
      <c r="G17" s="447"/>
      <c r="H17" s="447"/>
      <c r="I17" s="398"/>
      <c r="L17" s="41" t="str">
        <f>IF(AND(D15="x",LEN(A17)=0),"(*) Completar la celda de explicación","")</f>
        <v/>
      </c>
      <c r="S17" s="67">
        <v>302</v>
      </c>
    </row>
    <row r="18" spans="1:22" ht="10.5" customHeight="1">
      <c r="A18" s="439"/>
      <c r="B18" s="439"/>
      <c r="C18" s="439"/>
      <c r="D18" s="439"/>
      <c r="E18" s="439"/>
      <c r="F18" s="439"/>
      <c r="G18" s="439"/>
      <c r="H18" s="439"/>
      <c r="I18" s="439"/>
    </row>
    <row r="19" spans="1:22" ht="13">
      <c r="A19" s="209" t="s">
        <v>63</v>
      </c>
      <c r="B19" s="209"/>
      <c r="C19" s="209"/>
      <c r="D19" s="209"/>
      <c r="E19" s="209"/>
      <c r="F19" s="209"/>
      <c r="G19" s="209"/>
      <c r="H19" s="209"/>
      <c r="I19" s="209"/>
    </row>
    <row r="20" spans="1:22" ht="13">
      <c r="A20" s="218"/>
      <c r="B20" s="218"/>
      <c r="C20" s="218"/>
      <c r="D20" s="218"/>
      <c r="E20" s="219"/>
      <c r="F20" s="99" t="s">
        <v>1</v>
      </c>
      <c r="G20" s="99" t="s">
        <v>2</v>
      </c>
      <c r="H20" s="207" t="s">
        <v>3</v>
      </c>
      <c r="I20" s="207"/>
      <c r="K20" s="54" t="s">
        <v>388</v>
      </c>
    </row>
    <row r="21" spans="1:22" ht="47.25" customHeight="1">
      <c r="A21" s="222" t="s">
        <v>282</v>
      </c>
      <c r="B21" s="222"/>
      <c r="C21" s="222"/>
      <c r="D21" s="222"/>
      <c r="E21" s="222"/>
      <c r="F21" s="98"/>
      <c r="G21" s="98" t="s">
        <v>15</v>
      </c>
      <c r="H21" s="220" t="s">
        <v>914</v>
      </c>
      <c r="I21" s="221"/>
      <c r="K21" s="55" t="str">
        <f>CONCATENATE("(",LEN(H21),")")</f>
        <v>(38)</v>
      </c>
      <c r="L21" s="53" t="str">
        <f>IF(( AND(F21="x",G21="x") ),"(*) Marcar solo un valor: Si o No",IF(AND(G21="x",LEN(H21)=0),"(*) Completar la celda de explicación",
CONCATENATE("(Si/No) Marcar con 'X' solo uno de los campos. (Explicación) Longitud Máxima de ",Explicacion_LongMaximo," caracteres")))</f>
        <v>(Si/No) Marcar con 'X' solo uno de los campos. (Explicación) Longitud Máxima de 1000 caracteres</v>
      </c>
      <c r="S21" s="67">
        <v>113</v>
      </c>
      <c r="V21" s="68">
        <f>IF( AND(F21="",G21=""),0,IF(AND(G21&lt;&gt;"",H21=""),0,1))</f>
        <v>1</v>
      </c>
    </row>
  </sheetData>
  <sheetProtection algorithmName="SHA-512" hashValue="d1neuk7X9bM4vgPBY6vx2zzGQL8BwVjvidf89OZZ+h/CHD9h8NTgVgrNXhjL5Pd4mkjtPZdxggmWuvkF5QlwJg==" saltValue="w/Xvg2s+13wq/0BnI1GZ1g==" spinCount="100000" sheet="1" objects="1" scenarios="1" formatRows="0"/>
  <mergeCells count="24">
    <mergeCell ref="A16:I16"/>
    <mergeCell ref="A5:E5"/>
    <mergeCell ref="A6:E6"/>
    <mergeCell ref="A7:E7"/>
    <mergeCell ref="A17:I17"/>
    <mergeCell ref="A21:E21"/>
    <mergeCell ref="H20:I20"/>
    <mergeCell ref="H21:I21"/>
    <mergeCell ref="A18:I18"/>
    <mergeCell ref="A20:E20"/>
    <mergeCell ref="A19:I19"/>
    <mergeCell ref="A1:I1"/>
    <mergeCell ref="A3:I3"/>
    <mergeCell ref="A4:E4"/>
    <mergeCell ref="A13:I13"/>
    <mergeCell ref="A14:I14"/>
    <mergeCell ref="A12:I12"/>
    <mergeCell ref="H4:I4"/>
    <mergeCell ref="H5:I5"/>
    <mergeCell ref="H6:I6"/>
    <mergeCell ref="H7:I7"/>
    <mergeCell ref="A8:I8"/>
    <mergeCell ref="C11:I11"/>
    <mergeCell ref="B10:I10"/>
  </mergeCells>
  <dataValidations count="2">
    <dataValidation type="textLength" allowBlank="1" showErrorMessage="1" error="Cantidad de caracteres NO valido." sqref="H5:I7 H21:I21" xr:uid="{00000000-0002-0000-1B00-000000000000}">
      <formula1>Explicacion_LongMinimo</formula1>
      <formula2>Explicacion_LongMaximo</formula2>
    </dataValidation>
    <dataValidation type="custom" allowBlank="1" showDropDown="1" showInputMessage="1" showErrorMessage="1" error="Valor NO Válido." prompt="Ingrese &quot;X&quot;" sqref="F5:G7 H9 D9 D15 H15 F21:G21" xr:uid="{00000000-0002-0000-1B00-000001000000}">
      <formula1>COUNTIF(Respuesta_SINO,TRIM(CELL("contents")))=1</formula1>
    </dataValidation>
  </dataValidations>
  <hyperlinks>
    <hyperlink ref="L3" location="Principal!A1" display="Volver al Indice" xr:uid="{00000000-0004-0000-1B00-000000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V202"/>
  <sheetViews>
    <sheetView zoomScale="85" zoomScaleNormal="85" workbookViewId="0">
      <selection activeCell="F172" sqref="F172:G172"/>
    </sheetView>
  </sheetViews>
  <sheetFormatPr baseColWidth="10" defaultColWidth="11.453125" defaultRowHeight="12.5"/>
  <cols>
    <col min="1" max="1" width="11.453125" style="1" customWidth="1"/>
    <col min="2" max="2" width="11.453125" style="1"/>
    <col min="3" max="3" width="7.36328125" style="1" customWidth="1"/>
    <col min="4" max="4" width="4.54296875" style="1" customWidth="1"/>
    <col min="5" max="5" width="6.54296875" style="1" customWidth="1"/>
    <col min="6" max="6" width="11.453125" style="1" customWidth="1"/>
    <col min="7" max="8" width="5.6328125" style="1" customWidth="1"/>
    <col min="9" max="9" width="4.90625" style="1" customWidth="1"/>
    <col min="10" max="10" width="4.6328125" style="1" customWidth="1"/>
    <col min="11" max="11" width="18.36328125" style="1" customWidth="1"/>
    <col min="12" max="12" width="1.54296875" style="1" customWidth="1"/>
    <col min="13" max="13" width="5.36328125" style="1" bestFit="1" customWidth="1"/>
    <col min="14" max="14" width="47.6328125" style="1" customWidth="1"/>
    <col min="15" max="18" width="4.36328125" style="1" customWidth="1"/>
    <col min="19" max="20" width="4.54296875" style="67" customWidth="1"/>
    <col min="21" max="21" width="2.453125" style="67" customWidth="1"/>
    <col min="22" max="22" width="2" style="67" customWidth="1"/>
    <col min="23" max="16384" width="11.453125" style="1"/>
  </cols>
  <sheetData>
    <row r="1" spans="1:22" ht="14">
      <c r="A1" s="217" t="s">
        <v>283</v>
      </c>
      <c r="B1" s="217"/>
      <c r="C1" s="217"/>
      <c r="D1" s="217"/>
      <c r="E1" s="217"/>
      <c r="F1" s="217"/>
      <c r="G1" s="217"/>
      <c r="H1" s="217"/>
      <c r="I1" s="217"/>
      <c r="J1" s="217"/>
      <c r="K1" s="217"/>
      <c r="N1" s="94" t="str">
        <f>'25'!A1</f>
        <v>PILAR IV: Riesgo y Cumplimiento</v>
      </c>
      <c r="U1" s="67">
        <v>3</v>
      </c>
    </row>
    <row r="2" spans="1:22"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c r="A3" s="209" t="s">
        <v>284</v>
      </c>
      <c r="B3" s="209"/>
      <c r="C3" s="209"/>
      <c r="D3" s="209"/>
      <c r="E3" s="209"/>
      <c r="F3" s="209"/>
      <c r="G3" s="209"/>
      <c r="H3" s="209"/>
      <c r="I3" s="209"/>
      <c r="J3" s="209"/>
      <c r="K3" s="209"/>
      <c r="N3" s="93" t="s">
        <v>355</v>
      </c>
      <c r="U3" s="67">
        <f>SUM(V:V)</f>
        <v>3</v>
      </c>
    </row>
    <row r="4" spans="1:22" ht="13">
      <c r="A4" s="218"/>
      <c r="B4" s="218"/>
      <c r="C4" s="218"/>
      <c r="D4" s="218"/>
      <c r="E4" s="218"/>
      <c r="F4" s="219"/>
      <c r="G4" s="99" t="s">
        <v>1</v>
      </c>
      <c r="H4" s="99" t="s">
        <v>2</v>
      </c>
      <c r="I4" s="207" t="s">
        <v>3</v>
      </c>
      <c r="J4" s="207"/>
      <c r="K4" s="207"/>
      <c r="M4" s="54" t="s">
        <v>388</v>
      </c>
    </row>
    <row r="5" spans="1:22" ht="68.25" customHeight="1">
      <c r="A5" s="222" t="s">
        <v>285</v>
      </c>
      <c r="B5" s="222"/>
      <c r="C5" s="222"/>
      <c r="D5" s="222"/>
      <c r="E5" s="261"/>
      <c r="F5" s="261"/>
      <c r="G5" s="98" t="s">
        <v>15</v>
      </c>
      <c r="H5" s="98"/>
      <c r="I5" s="220"/>
      <c r="J5" s="237"/>
      <c r="K5" s="221"/>
      <c r="M5" s="55" t="str">
        <f>CONCATENATE("(",LEN(I5),")")</f>
        <v>(0)</v>
      </c>
      <c r="N5" s="53"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67">
        <v>114</v>
      </c>
      <c r="V5" s="68">
        <f>IF( AND(G5="",H5=""),0,IF(AND(H5&lt;&gt;"",I5=""),0,1))</f>
        <v>1</v>
      </c>
    </row>
    <row r="6" spans="1:22" ht="52.25" customHeight="1">
      <c r="A6" s="199" t="s">
        <v>615</v>
      </c>
      <c r="B6" s="199"/>
      <c r="C6" s="199"/>
      <c r="D6" s="199"/>
      <c r="E6" s="199"/>
      <c r="F6" s="199"/>
      <c r="G6" s="199"/>
      <c r="H6" s="199"/>
      <c r="I6" s="199"/>
      <c r="J6" s="199"/>
      <c r="K6" s="199"/>
      <c r="M6"/>
      <c r="N6" s="53"/>
      <c r="V6" s="68"/>
    </row>
    <row r="7" spans="1:22" ht="17" customHeight="1">
      <c r="A7" s="292"/>
      <c r="B7" s="292"/>
      <c r="C7" s="27" t="s">
        <v>135</v>
      </c>
      <c r="D7" s="98" t="s">
        <v>15</v>
      </c>
      <c r="E7" s="4"/>
      <c r="F7" s="4"/>
      <c r="G7" s="31" t="s">
        <v>2</v>
      </c>
      <c r="I7" s="98"/>
      <c r="M7" s="55"/>
      <c r="N7" s="41" t="str">
        <f>IF(( AND(D7="x",I7="x") ),"(*) Marcar solo un valor: Si o No","")</f>
        <v/>
      </c>
      <c r="S7" s="67">
        <v>720</v>
      </c>
      <c r="V7" s="68"/>
    </row>
    <row r="8" spans="1:22" ht="30.65" customHeight="1">
      <c r="A8" s="117"/>
      <c r="B8" s="354" t="s">
        <v>616</v>
      </c>
      <c r="C8" s="354"/>
      <c r="D8" s="354"/>
      <c r="E8" s="354"/>
      <c r="F8" s="354"/>
      <c r="G8" s="354"/>
      <c r="H8" s="354"/>
      <c r="I8" s="354"/>
      <c r="J8" s="354"/>
      <c r="K8" s="354"/>
      <c r="M8"/>
      <c r="N8" s="53"/>
      <c r="V8" s="68"/>
    </row>
    <row r="9" spans="1:22" ht="41.4" customHeight="1">
      <c r="A9" s="118"/>
      <c r="B9" s="304" t="s">
        <v>572</v>
      </c>
      <c r="C9" s="304"/>
      <c r="D9" s="304"/>
      <c r="E9" s="304"/>
      <c r="F9" s="304"/>
      <c r="G9" s="304"/>
      <c r="H9" s="165"/>
      <c r="I9" s="117"/>
      <c r="J9" s="117"/>
      <c r="K9" s="117"/>
      <c r="M9" s="55"/>
      <c r="N9" s="41" t="str">
        <f>IF(AND(D7="x",I9="",I10=""),"Marque con X al menos uno de los campos","")</f>
        <v>Marque con X al menos uno de los campos</v>
      </c>
      <c r="S9" s="67">
        <v>721</v>
      </c>
      <c r="V9" s="68"/>
    </row>
    <row r="10" spans="1:22" ht="41.4" customHeight="1">
      <c r="A10" s="118"/>
      <c r="B10" s="304" t="s">
        <v>573</v>
      </c>
      <c r="C10" s="304"/>
      <c r="D10" s="304"/>
      <c r="E10" s="304"/>
      <c r="F10" s="304"/>
      <c r="G10" s="304"/>
      <c r="H10" s="158" t="s">
        <v>15</v>
      </c>
      <c r="I10" s="117"/>
      <c r="J10" s="117"/>
      <c r="K10" s="117"/>
      <c r="M10" s="55"/>
      <c r="N10" s="53"/>
      <c r="S10" s="67">
        <v>722</v>
      </c>
      <c r="V10" s="68"/>
    </row>
    <row r="11" spans="1:22" ht="41.4" customHeight="1">
      <c r="A11" s="226" t="s">
        <v>574</v>
      </c>
      <c r="B11" s="226"/>
      <c r="C11" s="226"/>
      <c r="D11" s="226"/>
      <c r="E11" s="226"/>
      <c r="F11" s="226"/>
      <c r="G11" s="226"/>
      <c r="H11" s="310"/>
      <c r="I11" s="226"/>
      <c r="J11" s="226"/>
      <c r="K11" s="226"/>
      <c r="M11"/>
      <c r="N11" s="53"/>
      <c r="V11" s="68"/>
    </row>
    <row r="12" spans="1:22" ht="17.399999999999999" customHeight="1">
      <c r="A12" s="468"/>
      <c r="B12" s="468"/>
      <c r="C12" s="157" t="s">
        <v>135</v>
      </c>
      <c r="D12" s="158" t="s">
        <v>15</v>
      </c>
      <c r="E12" s="123"/>
      <c r="F12" s="123"/>
      <c r="G12" s="146" t="s">
        <v>2</v>
      </c>
      <c r="I12" s="158"/>
      <c r="J12" s="117"/>
      <c r="K12" s="117"/>
      <c r="M12" s="55"/>
      <c r="N12" s="41" t="str">
        <f>IF(( AND(D12="x",I12="x") ),"(*) Marcar solo un valor: Si o No","")</f>
        <v/>
      </c>
      <c r="S12" s="67">
        <v>723</v>
      </c>
      <c r="V12" s="68"/>
    </row>
    <row r="13" spans="1:22" ht="32.25" customHeight="1">
      <c r="A13" s="226" t="s">
        <v>757</v>
      </c>
      <c r="B13" s="226"/>
      <c r="C13" s="226"/>
      <c r="D13" s="226"/>
      <c r="E13" s="226"/>
      <c r="F13" s="226"/>
      <c r="G13" s="226"/>
      <c r="H13" s="226"/>
      <c r="I13" s="310"/>
      <c r="J13" s="226"/>
      <c r="K13" s="226"/>
      <c r="M13"/>
    </row>
    <row r="14" spans="1:22" ht="23" customHeight="1">
      <c r="A14" s="23"/>
      <c r="B14" s="23"/>
      <c r="C14" s="23"/>
      <c r="D14" s="23"/>
      <c r="E14" s="23"/>
      <c r="F14" s="23"/>
      <c r="G14" s="23"/>
      <c r="H14" s="125" t="s">
        <v>1</v>
      </c>
      <c r="I14" s="125" t="s">
        <v>2</v>
      </c>
      <c r="J14" s="23"/>
      <c r="K14" s="23"/>
    </row>
    <row r="15" spans="1:22" ht="21.65" customHeight="1">
      <c r="A15" s="23"/>
      <c r="B15" s="304" t="s">
        <v>575</v>
      </c>
      <c r="C15" s="304"/>
      <c r="D15" s="304"/>
      <c r="E15" s="304"/>
      <c r="F15" s="304"/>
      <c r="G15" s="304"/>
      <c r="H15" s="165" t="s">
        <v>15</v>
      </c>
      <c r="I15" s="165"/>
      <c r="J15" s="23"/>
      <c r="K15" s="23"/>
      <c r="N15" s="41" t="str">
        <f>IF(( AND(H15="x",I15="x") ),"(*) Marcar solo un valor: Si o No","")</f>
        <v/>
      </c>
      <c r="S15" s="67">
        <v>724</v>
      </c>
    </row>
    <row r="16" spans="1:22" ht="17.399999999999999" customHeight="1">
      <c r="A16" s="23"/>
      <c r="B16" s="304" t="s">
        <v>576</v>
      </c>
      <c r="C16" s="304"/>
      <c r="D16" s="304"/>
      <c r="E16" s="304"/>
      <c r="F16" s="304"/>
      <c r="G16" s="304"/>
      <c r="H16" s="165"/>
      <c r="I16" s="165" t="s">
        <v>15</v>
      </c>
      <c r="J16" s="23"/>
      <c r="K16" s="23"/>
      <c r="N16" s="41" t="str">
        <f>IF(( AND(H16="x",I16="x") ),"(*) Marcar solo un valor: Si o No","")</f>
        <v/>
      </c>
      <c r="S16" s="67">
        <v>725</v>
      </c>
    </row>
    <row r="17" spans="1:19" ht="58.5" customHeight="1">
      <c r="B17" s="354" t="s">
        <v>758</v>
      </c>
      <c r="C17" s="354"/>
      <c r="D17" s="354"/>
      <c r="E17" s="354"/>
      <c r="F17" s="354"/>
      <c r="G17" s="354"/>
      <c r="H17" s="354"/>
      <c r="I17" s="354"/>
      <c r="J17" s="354"/>
      <c r="K17" s="354"/>
      <c r="M17"/>
    </row>
    <row r="18" spans="1:19" ht="23.25" customHeight="1">
      <c r="A18" s="20"/>
      <c r="B18" s="220" t="s">
        <v>895</v>
      </c>
      <c r="C18" s="237"/>
      <c r="D18" s="237"/>
      <c r="E18" s="237"/>
      <c r="F18" s="237"/>
      <c r="G18" s="237"/>
      <c r="H18" s="237"/>
      <c r="I18" s="237"/>
      <c r="J18" s="237"/>
      <c r="K18" s="221"/>
      <c r="N18" s="41" t="str">
        <f>IF(AND(OR(H15="x",H16="x"),LEN(B18)=0),"(*) Completar la celda de explicación","")</f>
        <v/>
      </c>
      <c r="S18" s="67">
        <v>349</v>
      </c>
    </row>
    <row r="19" spans="1:19" ht="8.25" customHeight="1">
      <c r="A19" s="229"/>
      <c r="B19" s="229"/>
      <c r="C19" s="229"/>
      <c r="D19" s="229"/>
      <c r="E19" s="229"/>
      <c r="F19" s="229"/>
      <c r="G19" s="229"/>
      <c r="H19" s="229"/>
      <c r="I19" s="229"/>
      <c r="J19" s="229"/>
      <c r="K19" s="229"/>
    </row>
    <row r="20" spans="1:19" ht="55.5" customHeight="1">
      <c r="A20" s="354" t="s">
        <v>759</v>
      </c>
      <c r="B20" s="354"/>
      <c r="C20" s="354"/>
      <c r="D20" s="354"/>
      <c r="E20" s="354"/>
      <c r="F20" s="354"/>
      <c r="G20" s="354"/>
      <c r="H20" s="354"/>
      <c r="I20" s="354"/>
      <c r="J20" s="354"/>
      <c r="K20" s="354"/>
      <c r="M20"/>
    </row>
    <row r="21" spans="1:19" ht="14.5">
      <c r="A21" s="291"/>
      <c r="B21" s="291"/>
      <c r="C21" s="27" t="s">
        <v>135</v>
      </c>
      <c r="D21" s="98"/>
      <c r="E21" s="4"/>
      <c r="F21" s="4"/>
      <c r="G21" s="31" t="s">
        <v>2</v>
      </c>
      <c r="I21" s="98"/>
      <c r="N21" s="41" t="str">
        <f>IF(( AND($D$21="x",$I$21="x") ),"(*) Marcar solo un valor: Si o No","")</f>
        <v/>
      </c>
      <c r="S21" s="67">
        <v>304</v>
      </c>
    </row>
    <row r="22" spans="1:19" ht="8.25" customHeight="1">
      <c r="A22" s="27"/>
      <c r="B22" s="27"/>
      <c r="C22" s="43"/>
      <c r="D22" s="4"/>
      <c r="E22" s="4"/>
      <c r="F22" s="4"/>
    </row>
    <row r="23" spans="1:19" ht="30" customHeight="1">
      <c r="A23" s="226" t="s">
        <v>760</v>
      </c>
      <c r="B23" s="226"/>
      <c r="C23" s="226"/>
      <c r="D23" s="226"/>
      <c r="E23" s="226"/>
      <c r="F23" s="226"/>
      <c r="G23" s="226"/>
      <c r="H23" s="226"/>
      <c r="I23" s="226"/>
      <c r="J23" s="226"/>
      <c r="K23" s="226"/>
      <c r="N23"/>
    </row>
    <row r="24" spans="1:19" ht="14.5">
      <c r="A24" s="291"/>
      <c r="B24" s="291"/>
      <c r="C24" s="27" t="s">
        <v>135</v>
      </c>
      <c r="D24" s="98"/>
      <c r="E24" s="4"/>
      <c r="F24" s="4"/>
      <c r="G24" s="31" t="s">
        <v>2</v>
      </c>
      <c r="I24" s="98" t="s">
        <v>15</v>
      </c>
      <c r="N24" s="41" t="str">
        <f>IF(( AND($D$24="x",$I$24="x") ),"(*) Marcar solo un valor: Si o No","")</f>
        <v/>
      </c>
      <c r="S24" s="67">
        <v>305</v>
      </c>
    </row>
    <row r="25" spans="1:19" ht="56.25" customHeight="1">
      <c r="B25" s="354" t="s">
        <v>761</v>
      </c>
      <c r="C25" s="354"/>
      <c r="D25" s="354"/>
      <c r="E25" s="354"/>
      <c r="F25" s="354"/>
      <c r="G25" s="354"/>
      <c r="H25" s="354"/>
      <c r="I25" s="354"/>
      <c r="J25" s="354"/>
      <c r="K25" s="354"/>
      <c r="M25"/>
    </row>
    <row r="26" spans="1:19" ht="26.25" customHeight="1">
      <c r="B26" s="223" t="s">
        <v>286</v>
      </c>
      <c r="C26" s="223"/>
      <c r="D26" s="223"/>
      <c r="E26" s="223"/>
      <c r="F26" s="223" t="s">
        <v>287</v>
      </c>
      <c r="G26" s="223"/>
      <c r="H26" s="223"/>
      <c r="I26" s="223"/>
      <c r="J26" s="223" t="s">
        <v>288</v>
      </c>
      <c r="K26" s="223"/>
      <c r="M26" s="58" t="s">
        <v>394</v>
      </c>
      <c r="N26" s="62" t="s">
        <v>395</v>
      </c>
      <c r="S26" s="67">
        <v>350</v>
      </c>
    </row>
    <row r="27" spans="1:19" ht="24" customHeight="1">
      <c r="B27" s="208"/>
      <c r="C27" s="208"/>
      <c r="D27" s="208"/>
      <c r="E27" s="208"/>
      <c r="F27" s="220"/>
      <c r="G27" s="237"/>
      <c r="H27" s="237"/>
      <c r="I27" s="221"/>
      <c r="J27" s="466"/>
      <c r="K27" s="467"/>
      <c r="N27" s="41" t="str">
        <f>IF(AND(D24="x",LEN(B27)=0),"(*) Completar la tabla de detalle","")</f>
        <v/>
      </c>
    </row>
    <row r="28" spans="1:19" ht="20">
      <c r="A28" s="44" t="s">
        <v>214</v>
      </c>
      <c r="B28" s="376" t="s">
        <v>372</v>
      </c>
      <c r="C28" s="376"/>
      <c r="D28" s="376"/>
      <c r="E28" s="376"/>
      <c r="F28" s="376"/>
      <c r="G28" s="376"/>
      <c r="H28" s="376"/>
      <c r="I28" s="376"/>
      <c r="J28" s="376"/>
      <c r="K28" s="376"/>
      <c r="M28" s="63" t="s">
        <v>396</v>
      </c>
      <c r="N28" s="61" t="s">
        <v>397</v>
      </c>
      <c r="S28" s="67">
        <v>0</v>
      </c>
    </row>
    <row r="29" spans="1:19" ht="36.75" customHeight="1">
      <c r="A29" s="469" t="s">
        <v>762</v>
      </c>
      <c r="B29" s="469"/>
      <c r="C29" s="469"/>
      <c r="D29" s="469"/>
      <c r="E29" s="469"/>
      <c r="F29" s="469"/>
      <c r="G29" s="469"/>
      <c r="H29" s="469"/>
      <c r="I29" s="469"/>
      <c r="J29" s="469"/>
      <c r="K29" s="469"/>
      <c r="M29"/>
    </row>
    <row r="30" spans="1:19" ht="14.5">
      <c r="A30" s="27"/>
      <c r="B30" s="27"/>
      <c r="C30" s="27" t="s">
        <v>135</v>
      </c>
      <c r="D30" s="98"/>
      <c r="E30" s="4"/>
      <c r="F30" s="4"/>
      <c r="G30" s="31" t="s">
        <v>2</v>
      </c>
      <c r="I30" s="98"/>
      <c r="N30" s="41" t="str">
        <f>IF(( AND($D$30="x",$I$30="x") ),"(*) Marcar solo un valor: Si o No","")</f>
        <v/>
      </c>
      <c r="S30" s="67">
        <v>306</v>
      </c>
    </row>
    <row r="31" spans="1:19" ht="15" customHeight="1">
      <c r="A31" s="229"/>
      <c r="B31" s="229"/>
      <c r="C31" s="229"/>
      <c r="D31" s="229"/>
      <c r="E31" s="229"/>
      <c r="F31" s="229"/>
      <c r="G31" s="229"/>
      <c r="H31" s="229"/>
      <c r="I31" s="229"/>
      <c r="J31" s="229"/>
      <c r="K31" s="229"/>
    </row>
    <row r="32" spans="1:19" ht="13">
      <c r="A32" s="209" t="s">
        <v>65</v>
      </c>
      <c r="B32" s="209"/>
      <c r="C32" s="209"/>
      <c r="D32" s="209"/>
      <c r="E32" s="209"/>
      <c r="F32" s="209"/>
      <c r="G32" s="209"/>
      <c r="H32" s="209"/>
      <c r="I32" s="209"/>
      <c r="J32" s="209"/>
      <c r="K32" s="209"/>
    </row>
    <row r="33" spans="1:22" ht="18" customHeight="1">
      <c r="A33" s="218"/>
      <c r="B33" s="218"/>
      <c r="C33" s="218"/>
      <c r="D33" s="218"/>
      <c r="E33" s="218"/>
      <c r="F33" s="219"/>
      <c r="G33" s="99" t="s">
        <v>1</v>
      </c>
      <c r="H33" s="99" t="s">
        <v>2</v>
      </c>
      <c r="I33" s="207" t="s">
        <v>3</v>
      </c>
      <c r="J33" s="207"/>
      <c r="K33" s="207"/>
      <c r="M33" s="54" t="s">
        <v>388</v>
      </c>
    </row>
    <row r="34" spans="1:22" ht="48.75" customHeight="1">
      <c r="A34" s="471" t="s">
        <v>763</v>
      </c>
      <c r="B34" s="471"/>
      <c r="C34" s="471"/>
      <c r="D34" s="471"/>
      <c r="E34" s="471"/>
      <c r="F34" s="471"/>
      <c r="G34" s="98" t="s">
        <v>15</v>
      </c>
      <c r="H34" s="98"/>
      <c r="I34" s="208"/>
      <c r="J34" s="208"/>
      <c r="K34" s="208"/>
      <c r="M34" s="55" t="str">
        <f>CONCATENATE("(",LEN(I34),")")</f>
        <v>(0)</v>
      </c>
      <c r="N34" s="53" t="str">
        <f>IF(( AND(G34="x",H34="x") ),"(*) Marcar solo un valor: Si o No",IF(AND(H34="x",LEN(I34)=0),"(*) Completar la celda de explicación",
CONCATENATE("(Si/No) Marcar con 'X' solo uno de los campos. (Explicación) Longitud Máxima de ",Explicacion_LongMaximo," caracteres")))</f>
        <v>(Si/No) Marcar con 'X' solo uno de los campos. (Explicación) Longitud Máxima de 1000 caracteres</v>
      </c>
      <c r="S34" s="67">
        <v>115</v>
      </c>
      <c r="V34" s="68">
        <f>IF( AND(G34="",H34=""),0,IF(AND(H34&lt;&gt;"",I34=""),0,1))</f>
        <v>1</v>
      </c>
    </row>
    <row r="35" spans="1:22" ht="60" customHeight="1">
      <c r="A35" s="471" t="s">
        <v>764</v>
      </c>
      <c r="B35" s="471"/>
      <c r="C35" s="471"/>
      <c r="D35" s="471"/>
      <c r="E35" s="471"/>
      <c r="F35" s="471"/>
      <c r="G35" s="98" t="s">
        <v>15</v>
      </c>
      <c r="H35" s="98"/>
      <c r="I35" s="208"/>
      <c r="J35" s="208"/>
      <c r="K35" s="208"/>
      <c r="M35" s="55" t="str">
        <f>CONCATENATE("(",LEN(I35),")")</f>
        <v>(0)</v>
      </c>
      <c r="N35" s="53" t="str">
        <f>IF(( AND(G35="x",H35="x") ),"(*) Marcar solo un valor: Si o No",IF(AND(H35="x",LEN(I35)=0),"(*) Completar la celda de explicación",
CONCATENATE("(Si/No) Marcar con 'X' solo uno de los campos. (Explicación) Longitud Máxima de ",Explicacion_LongMaximo," caracteres")))</f>
        <v>(Si/No) Marcar con 'X' solo uno de los campos. (Explicación) Longitud Máxima de 1000 caracteres</v>
      </c>
      <c r="S35" s="67">
        <v>116</v>
      </c>
      <c r="V35" s="68">
        <f>IF( AND(G35="",H35=""),0,IF(AND(H35&lt;&gt;"",I35=""),0,1))</f>
        <v>1</v>
      </c>
    </row>
    <row r="36" spans="1:22" ht="40.5" customHeight="1">
      <c r="A36" s="470" t="s">
        <v>289</v>
      </c>
      <c r="B36" s="470"/>
      <c r="C36" s="470"/>
      <c r="D36" s="470"/>
      <c r="E36" s="470"/>
      <c r="F36" s="470"/>
      <c r="G36" s="470"/>
      <c r="H36" s="470"/>
      <c r="I36" s="470"/>
      <c r="J36" s="470"/>
      <c r="K36" s="470"/>
      <c r="M36"/>
    </row>
    <row r="37" spans="1:22" ht="52.25" customHeight="1">
      <c r="A37" s="132" t="s">
        <v>765</v>
      </c>
      <c r="B37" s="269" t="s">
        <v>290</v>
      </c>
      <c r="C37" s="359"/>
      <c r="D37" s="358" t="s">
        <v>291</v>
      </c>
      <c r="E37" s="358"/>
      <c r="F37" s="358" t="s">
        <v>577</v>
      </c>
      <c r="G37" s="358"/>
      <c r="H37" s="358" t="s">
        <v>292</v>
      </c>
      <c r="I37" s="358"/>
      <c r="J37" s="358"/>
      <c r="K37" s="132" t="s">
        <v>766</v>
      </c>
      <c r="M37" s="58" t="s">
        <v>394</v>
      </c>
      <c r="N37" s="62" t="s">
        <v>395</v>
      </c>
      <c r="S37" s="67">
        <v>307</v>
      </c>
    </row>
    <row r="38" spans="1:22" ht="31" customHeight="1">
      <c r="A38" s="131">
        <v>2025</v>
      </c>
      <c r="B38" s="220" t="s">
        <v>925</v>
      </c>
      <c r="C38" s="221"/>
      <c r="D38" s="220" t="s">
        <v>926</v>
      </c>
      <c r="E38" s="221"/>
      <c r="F38" s="220">
        <v>365</v>
      </c>
      <c r="G38" s="221"/>
      <c r="H38" s="463">
        <v>5310</v>
      </c>
      <c r="I38" s="464"/>
      <c r="J38" s="465"/>
      <c r="K38" s="184">
        <v>1</v>
      </c>
    </row>
    <row r="39" spans="1:22" ht="23.25" customHeight="1">
      <c r="A39" s="131">
        <v>2025</v>
      </c>
      <c r="B39" s="220" t="s">
        <v>925</v>
      </c>
      <c r="C39" s="221"/>
      <c r="D39" s="220" t="s">
        <v>927</v>
      </c>
      <c r="E39" s="221"/>
      <c r="F39" s="220">
        <v>365</v>
      </c>
      <c r="G39" s="221"/>
      <c r="H39" s="463">
        <v>2835.54</v>
      </c>
      <c r="I39" s="464"/>
      <c r="J39" s="465"/>
      <c r="K39" s="184">
        <v>0</v>
      </c>
    </row>
    <row r="40" spans="1:22" ht="23.25" customHeight="1">
      <c r="A40" s="131">
        <v>2025</v>
      </c>
      <c r="B40" s="220" t="s">
        <v>925</v>
      </c>
      <c r="C40" s="221"/>
      <c r="D40" s="220" t="s">
        <v>927</v>
      </c>
      <c r="E40" s="221"/>
      <c r="F40" s="220">
        <v>365</v>
      </c>
      <c r="G40" s="221"/>
      <c r="H40" s="463">
        <v>1401.84</v>
      </c>
      <c r="I40" s="464"/>
      <c r="J40" s="465"/>
      <c r="K40" s="184">
        <v>0</v>
      </c>
    </row>
    <row r="41" spans="1:22" ht="46" customHeight="1">
      <c r="A41" s="131">
        <v>2025</v>
      </c>
      <c r="B41" s="220" t="s">
        <v>925</v>
      </c>
      <c r="C41" s="221"/>
      <c r="D41" s="220" t="s">
        <v>928</v>
      </c>
      <c r="E41" s="221"/>
      <c r="F41" s="220">
        <v>365</v>
      </c>
      <c r="G41" s="221"/>
      <c r="H41" s="463">
        <v>326.02999999999997</v>
      </c>
      <c r="I41" s="464"/>
      <c r="J41" s="465"/>
      <c r="K41" s="184">
        <v>0</v>
      </c>
    </row>
    <row r="42" spans="1:22" ht="23.25" customHeight="1">
      <c r="A42" s="131">
        <v>2025</v>
      </c>
      <c r="B42" s="220" t="s">
        <v>925</v>
      </c>
      <c r="C42" s="221"/>
      <c r="D42" s="220" t="s">
        <v>928</v>
      </c>
      <c r="E42" s="221"/>
      <c r="F42" s="220">
        <v>365</v>
      </c>
      <c r="G42" s="221"/>
      <c r="H42" s="463">
        <v>326.02999999999997</v>
      </c>
      <c r="I42" s="464"/>
      <c r="J42" s="465"/>
      <c r="K42" s="184">
        <v>0</v>
      </c>
    </row>
    <row r="43" spans="1:22" ht="23.25" customHeight="1">
      <c r="A43" s="131">
        <v>2025</v>
      </c>
      <c r="B43" s="220" t="s">
        <v>925</v>
      </c>
      <c r="C43" s="221"/>
      <c r="D43" s="220" t="s">
        <v>928</v>
      </c>
      <c r="E43" s="221"/>
      <c r="F43" s="220">
        <v>365</v>
      </c>
      <c r="G43" s="221"/>
      <c r="H43" s="463">
        <v>326.02999999999997</v>
      </c>
      <c r="I43" s="464"/>
      <c r="J43" s="465"/>
      <c r="K43" s="184">
        <v>0</v>
      </c>
    </row>
    <row r="44" spans="1:22" ht="23.25" customHeight="1">
      <c r="A44" s="131">
        <v>2025</v>
      </c>
      <c r="B44" s="220" t="s">
        <v>925</v>
      </c>
      <c r="C44" s="221"/>
      <c r="D44" s="220" t="s">
        <v>928</v>
      </c>
      <c r="E44" s="221"/>
      <c r="F44" s="220">
        <v>365</v>
      </c>
      <c r="G44" s="221"/>
      <c r="H44" s="463">
        <v>326.02999999999997</v>
      </c>
      <c r="I44" s="464"/>
      <c r="J44" s="465"/>
      <c r="K44" s="184">
        <v>0</v>
      </c>
    </row>
    <row r="45" spans="1:22" ht="23.25" customHeight="1">
      <c r="A45" s="131">
        <v>2025</v>
      </c>
      <c r="B45" s="220" t="s">
        <v>925</v>
      </c>
      <c r="C45" s="221"/>
      <c r="D45" s="220" t="s">
        <v>928</v>
      </c>
      <c r="E45" s="221"/>
      <c r="F45" s="220">
        <v>365</v>
      </c>
      <c r="G45" s="221"/>
      <c r="H45" s="463">
        <v>977.04</v>
      </c>
      <c r="I45" s="464"/>
      <c r="J45" s="465"/>
      <c r="K45" s="184">
        <v>0</v>
      </c>
    </row>
    <row r="46" spans="1:22" ht="23.25" customHeight="1">
      <c r="A46" s="131">
        <v>2025</v>
      </c>
      <c r="B46" s="220" t="s">
        <v>925</v>
      </c>
      <c r="C46" s="221"/>
      <c r="D46" s="220" t="s">
        <v>928</v>
      </c>
      <c r="E46" s="221"/>
      <c r="F46" s="220">
        <v>365</v>
      </c>
      <c r="G46" s="221"/>
      <c r="H46" s="463">
        <v>977.04</v>
      </c>
      <c r="I46" s="464"/>
      <c r="J46" s="465"/>
      <c r="K46" s="184">
        <v>0</v>
      </c>
    </row>
    <row r="47" spans="1:22" ht="23.25" customHeight="1">
      <c r="A47" s="131">
        <v>2025</v>
      </c>
      <c r="B47" s="220" t="s">
        <v>925</v>
      </c>
      <c r="C47" s="221"/>
      <c r="D47" s="220" t="s">
        <v>929</v>
      </c>
      <c r="E47" s="221"/>
      <c r="F47" s="220">
        <v>2</v>
      </c>
      <c r="G47" s="221"/>
      <c r="H47" s="463">
        <v>3540</v>
      </c>
      <c r="I47" s="464"/>
      <c r="J47" s="465"/>
      <c r="K47" s="184">
        <v>0</v>
      </c>
    </row>
    <row r="48" spans="1:22" ht="23.25" customHeight="1">
      <c r="A48" s="131">
        <v>2025</v>
      </c>
      <c r="B48" s="220" t="s">
        <v>925</v>
      </c>
      <c r="C48" s="221"/>
      <c r="D48" s="220" t="s">
        <v>929</v>
      </c>
      <c r="E48" s="221"/>
      <c r="F48" s="220">
        <v>8</v>
      </c>
      <c r="G48" s="221"/>
      <c r="H48" s="463">
        <v>18880</v>
      </c>
      <c r="I48" s="464"/>
      <c r="J48" s="465"/>
      <c r="K48" s="184">
        <v>2</v>
      </c>
    </row>
    <row r="49" spans="1:11" ht="23.25" customHeight="1">
      <c r="A49" s="131">
        <v>2025</v>
      </c>
      <c r="B49" s="220" t="s">
        <v>925</v>
      </c>
      <c r="C49" s="221"/>
      <c r="D49" s="220" t="s">
        <v>929</v>
      </c>
      <c r="E49" s="221"/>
      <c r="F49" s="220">
        <v>8</v>
      </c>
      <c r="G49" s="221"/>
      <c r="H49" s="463">
        <v>18880</v>
      </c>
      <c r="I49" s="464"/>
      <c r="J49" s="465"/>
      <c r="K49" s="184">
        <v>2</v>
      </c>
    </row>
    <row r="50" spans="1:11" ht="23.25" customHeight="1">
      <c r="A50" s="131">
        <v>2025</v>
      </c>
      <c r="B50" s="220" t="s">
        <v>925</v>
      </c>
      <c r="C50" s="221"/>
      <c r="D50" s="220" t="s">
        <v>929</v>
      </c>
      <c r="E50" s="221"/>
      <c r="F50" s="220">
        <v>2</v>
      </c>
      <c r="G50" s="221"/>
      <c r="H50" s="463">
        <v>3540</v>
      </c>
      <c r="I50" s="464"/>
      <c r="J50" s="465"/>
      <c r="K50" s="184">
        <v>0</v>
      </c>
    </row>
    <row r="51" spans="1:11" ht="37" customHeight="1">
      <c r="A51" s="131">
        <v>2025</v>
      </c>
      <c r="B51" s="220" t="s">
        <v>925</v>
      </c>
      <c r="C51" s="221"/>
      <c r="D51" s="220" t="s">
        <v>930</v>
      </c>
      <c r="E51" s="221"/>
      <c r="F51" s="220">
        <v>15</v>
      </c>
      <c r="G51" s="221"/>
      <c r="H51" s="463">
        <v>47200</v>
      </c>
      <c r="I51" s="464"/>
      <c r="J51" s="465"/>
      <c r="K51" s="184">
        <v>5</v>
      </c>
    </row>
    <row r="52" spans="1:11" ht="23.25" customHeight="1">
      <c r="A52" s="131">
        <v>2025</v>
      </c>
      <c r="B52" s="220" t="s">
        <v>925</v>
      </c>
      <c r="C52" s="221"/>
      <c r="D52" s="220" t="s">
        <v>929</v>
      </c>
      <c r="E52" s="221"/>
      <c r="F52" s="220">
        <v>30</v>
      </c>
      <c r="G52" s="221"/>
      <c r="H52" s="463">
        <v>23600</v>
      </c>
      <c r="I52" s="464"/>
      <c r="J52" s="465"/>
      <c r="K52" s="184">
        <v>3</v>
      </c>
    </row>
    <row r="53" spans="1:11" ht="23.25" customHeight="1">
      <c r="A53" s="131">
        <v>2025</v>
      </c>
      <c r="B53" s="220" t="s">
        <v>925</v>
      </c>
      <c r="C53" s="221"/>
      <c r="D53" s="220" t="s">
        <v>929</v>
      </c>
      <c r="E53" s="221"/>
      <c r="F53" s="220">
        <v>30</v>
      </c>
      <c r="G53" s="221"/>
      <c r="H53" s="463">
        <v>35400</v>
      </c>
      <c r="I53" s="464"/>
      <c r="J53" s="465"/>
      <c r="K53" s="184">
        <v>4</v>
      </c>
    </row>
    <row r="54" spans="1:11" ht="23.25" customHeight="1">
      <c r="A54" s="131">
        <v>2025</v>
      </c>
      <c r="B54" s="220" t="s">
        <v>925</v>
      </c>
      <c r="C54" s="221"/>
      <c r="D54" s="220" t="s">
        <v>929</v>
      </c>
      <c r="E54" s="221"/>
      <c r="F54" s="220">
        <v>30</v>
      </c>
      <c r="G54" s="221"/>
      <c r="H54" s="463">
        <v>23600</v>
      </c>
      <c r="I54" s="464"/>
      <c r="J54" s="465"/>
      <c r="K54" s="184">
        <v>3</v>
      </c>
    </row>
    <row r="55" spans="1:11" ht="23.25" customHeight="1">
      <c r="A55" s="131">
        <v>2025</v>
      </c>
      <c r="B55" s="220" t="s">
        <v>925</v>
      </c>
      <c r="C55" s="221"/>
      <c r="D55" s="220" t="s">
        <v>929</v>
      </c>
      <c r="E55" s="221"/>
      <c r="F55" s="220">
        <v>20</v>
      </c>
      <c r="G55" s="221"/>
      <c r="H55" s="463">
        <v>61360</v>
      </c>
      <c r="I55" s="464"/>
      <c r="J55" s="465"/>
      <c r="K55" s="184">
        <v>7</v>
      </c>
    </row>
    <row r="56" spans="1:11" ht="23.25" customHeight="1">
      <c r="A56" s="131">
        <v>2025</v>
      </c>
      <c r="B56" s="220" t="s">
        <v>925</v>
      </c>
      <c r="C56" s="221"/>
      <c r="D56" s="220" t="s">
        <v>929</v>
      </c>
      <c r="E56" s="221"/>
      <c r="F56" s="220">
        <v>4</v>
      </c>
      <c r="G56" s="221"/>
      <c r="H56" s="463">
        <v>12390</v>
      </c>
      <c r="I56" s="464"/>
      <c r="J56" s="465"/>
      <c r="K56" s="184">
        <v>1</v>
      </c>
    </row>
    <row r="57" spans="1:11" ht="23.25" customHeight="1">
      <c r="A57" s="131">
        <v>2025</v>
      </c>
      <c r="B57" s="220" t="s">
        <v>925</v>
      </c>
      <c r="C57" s="221"/>
      <c r="D57" s="220" t="s">
        <v>929</v>
      </c>
      <c r="E57" s="221"/>
      <c r="F57" s="220">
        <v>23</v>
      </c>
      <c r="G57" s="221"/>
      <c r="H57" s="463">
        <v>118446.56</v>
      </c>
      <c r="I57" s="464"/>
      <c r="J57" s="465"/>
      <c r="K57" s="184">
        <v>13</v>
      </c>
    </row>
    <row r="58" spans="1:11" ht="23.25" customHeight="1">
      <c r="A58" s="131">
        <v>2025</v>
      </c>
      <c r="B58" s="220" t="s">
        <v>925</v>
      </c>
      <c r="C58" s="221"/>
      <c r="D58" s="220" t="s">
        <v>929</v>
      </c>
      <c r="E58" s="221"/>
      <c r="F58" s="220">
        <v>25</v>
      </c>
      <c r="G58" s="221"/>
      <c r="H58" s="463">
        <v>132888.06</v>
      </c>
      <c r="I58" s="464"/>
      <c r="J58" s="465"/>
      <c r="K58" s="184">
        <v>15</v>
      </c>
    </row>
    <row r="59" spans="1:11" ht="23.25" customHeight="1">
      <c r="A59" s="131">
        <v>2025</v>
      </c>
      <c r="B59" s="220" t="s">
        <v>925</v>
      </c>
      <c r="C59" s="221"/>
      <c r="D59" s="220" t="s">
        <v>929</v>
      </c>
      <c r="E59" s="221"/>
      <c r="F59" s="220">
        <v>25</v>
      </c>
      <c r="G59" s="221"/>
      <c r="H59" s="463">
        <v>132888.06</v>
      </c>
      <c r="I59" s="464"/>
      <c r="J59" s="465"/>
      <c r="K59" s="184">
        <v>15</v>
      </c>
    </row>
    <row r="60" spans="1:11" ht="23.25" customHeight="1">
      <c r="A60" s="131">
        <v>2025</v>
      </c>
      <c r="B60" s="220" t="s">
        <v>925</v>
      </c>
      <c r="C60" s="221"/>
      <c r="D60" s="220" t="s">
        <v>929</v>
      </c>
      <c r="E60" s="221"/>
      <c r="F60" s="220">
        <v>23</v>
      </c>
      <c r="G60" s="221"/>
      <c r="H60" s="463">
        <v>118485.64</v>
      </c>
      <c r="I60" s="464"/>
      <c r="J60" s="465"/>
      <c r="K60" s="184">
        <v>13</v>
      </c>
    </row>
    <row r="61" spans="1:11" ht="23.25" customHeight="1">
      <c r="A61" s="131">
        <v>2025</v>
      </c>
      <c r="B61" s="220" t="s">
        <v>925</v>
      </c>
      <c r="C61" s="221"/>
      <c r="D61" s="220" t="s">
        <v>931</v>
      </c>
      <c r="E61" s="221"/>
      <c r="F61" s="220">
        <v>16</v>
      </c>
      <c r="G61" s="221"/>
      <c r="H61" s="463">
        <v>53232.68</v>
      </c>
      <c r="I61" s="464"/>
      <c r="J61" s="465"/>
      <c r="K61" s="184">
        <v>6</v>
      </c>
    </row>
    <row r="62" spans="1:11" ht="23.25" customHeight="1">
      <c r="A62" s="131">
        <v>2025</v>
      </c>
      <c r="B62" s="220" t="s">
        <v>925</v>
      </c>
      <c r="C62" s="221"/>
      <c r="D62" s="220" t="s">
        <v>931</v>
      </c>
      <c r="E62" s="221"/>
      <c r="F62" s="220">
        <v>15</v>
      </c>
      <c r="G62" s="221"/>
      <c r="H62" s="463">
        <v>53215.12</v>
      </c>
      <c r="I62" s="464"/>
      <c r="J62" s="465"/>
      <c r="K62" s="184">
        <v>6</v>
      </c>
    </row>
    <row r="63" spans="1:11" ht="23.25" customHeight="1">
      <c r="A63" s="131">
        <v>2025</v>
      </c>
      <c r="B63" s="220" t="s">
        <v>925</v>
      </c>
      <c r="C63" s="221"/>
      <c r="D63" s="220" t="s">
        <v>927</v>
      </c>
      <c r="E63" s="221"/>
      <c r="F63" s="220">
        <v>365</v>
      </c>
      <c r="G63" s="221"/>
      <c r="H63" s="463">
        <v>1630.17</v>
      </c>
      <c r="I63" s="464"/>
      <c r="J63" s="465"/>
      <c r="K63" s="184">
        <v>0</v>
      </c>
    </row>
    <row r="64" spans="1:11" ht="23.25" customHeight="1">
      <c r="A64" s="131">
        <v>2025</v>
      </c>
      <c r="B64" s="220" t="s">
        <v>925</v>
      </c>
      <c r="C64" s="221"/>
      <c r="D64" s="220" t="s">
        <v>927</v>
      </c>
      <c r="E64" s="221"/>
      <c r="F64" s="220">
        <v>365</v>
      </c>
      <c r="G64" s="221"/>
      <c r="H64" s="463">
        <v>2360</v>
      </c>
      <c r="I64" s="464"/>
      <c r="J64" s="465"/>
      <c r="K64" s="184">
        <v>0</v>
      </c>
    </row>
    <row r="65" spans="1:11" ht="23.25" customHeight="1">
      <c r="A65" s="131">
        <v>2025</v>
      </c>
      <c r="B65" s="220" t="s">
        <v>925</v>
      </c>
      <c r="C65" s="221"/>
      <c r="D65" s="220" t="s">
        <v>927</v>
      </c>
      <c r="E65" s="221"/>
      <c r="F65" s="220">
        <v>365</v>
      </c>
      <c r="G65" s="221"/>
      <c r="H65" s="463">
        <v>5310</v>
      </c>
      <c r="I65" s="464"/>
      <c r="J65" s="465"/>
      <c r="K65" s="184">
        <v>1</v>
      </c>
    </row>
    <row r="66" spans="1:11" ht="23.25" customHeight="1">
      <c r="A66" s="131">
        <v>2025</v>
      </c>
      <c r="B66" s="220" t="s">
        <v>932</v>
      </c>
      <c r="C66" s="221"/>
      <c r="D66" s="220" t="s">
        <v>933</v>
      </c>
      <c r="E66" s="221"/>
      <c r="F66" s="220">
        <v>90</v>
      </c>
      <c r="G66" s="221"/>
      <c r="H66" s="463">
        <v>100874.07</v>
      </c>
      <c r="I66" s="464"/>
      <c r="J66" s="465"/>
      <c r="K66" s="184">
        <v>7</v>
      </c>
    </row>
    <row r="67" spans="1:11" ht="23.25" customHeight="1">
      <c r="A67" s="131">
        <v>2025</v>
      </c>
      <c r="B67" s="220" t="s">
        <v>932</v>
      </c>
      <c r="C67" s="221"/>
      <c r="D67" s="220" t="s">
        <v>933</v>
      </c>
      <c r="E67" s="221"/>
      <c r="F67" s="220">
        <v>90</v>
      </c>
      <c r="G67" s="221"/>
      <c r="H67" s="463">
        <v>100874.07</v>
      </c>
      <c r="I67" s="464"/>
      <c r="J67" s="465"/>
      <c r="K67" s="184">
        <v>7</v>
      </c>
    </row>
    <row r="68" spans="1:11" ht="23.25" customHeight="1">
      <c r="A68" s="131">
        <v>2025</v>
      </c>
      <c r="B68" s="220" t="s">
        <v>932</v>
      </c>
      <c r="C68" s="221"/>
      <c r="D68" s="220" t="s">
        <v>934</v>
      </c>
      <c r="E68" s="221"/>
      <c r="F68" s="220">
        <v>45</v>
      </c>
      <c r="G68" s="221"/>
      <c r="H68" s="463">
        <v>722316.94</v>
      </c>
      <c r="I68" s="464"/>
      <c r="J68" s="465"/>
      <c r="K68" s="184">
        <v>52</v>
      </c>
    </row>
    <row r="69" spans="1:11" ht="23.25" customHeight="1">
      <c r="A69" s="131">
        <v>2025</v>
      </c>
      <c r="B69" s="220" t="s">
        <v>932</v>
      </c>
      <c r="C69" s="221"/>
      <c r="D69" s="220" t="s">
        <v>935</v>
      </c>
      <c r="E69" s="221"/>
      <c r="F69" s="220">
        <v>45</v>
      </c>
      <c r="G69" s="221"/>
      <c r="H69" s="463">
        <v>194156.02</v>
      </c>
      <c r="I69" s="464"/>
      <c r="J69" s="465"/>
      <c r="K69" s="184">
        <v>14</v>
      </c>
    </row>
    <row r="70" spans="1:11" ht="23.25" customHeight="1">
      <c r="A70" s="131">
        <v>2025</v>
      </c>
      <c r="B70" s="220" t="s">
        <v>932</v>
      </c>
      <c r="C70" s="221"/>
      <c r="D70" s="220" t="s">
        <v>936</v>
      </c>
      <c r="E70" s="221"/>
      <c r="F70" s="220">
        <v>60</v>
      </c>
      <c r="G70" s="221"/>
      <c r="H70" s="463">
        <v>75284</v>
      </c>
      <c r="I70" s="464"/>
      <c r="J70" s="465"/>
      <c r="K70" s="184">
        <v>5</v>
      </c>
    </row>
    <row r="71" spans="1:11" ht="23.25" customHeight="1">
      <c r="A71" s="131">
        <v>2025</v>
      </c>
      <c r="B71" s="220" t="s">
        <v>932</v>
      </c>
      <c r="C71" s="221"/>
      <c r="D71" s="220" t="s">
        <v>937</v>
      </c>
      <c r="E71" s="221"/>
      <c r="F71" s="220">
        <v>45</v>
      </c>
      <c r="G71" s="221"/>
      <c r="H71" s="463">
        <v>527460</v>
      </c>
      <c r="I71" s="464"/>
      <c r="J71" s="465"/>
      <c r="K71" s="184">
        <v>16</v>
      </c>
    </row>
    <row r="72" spans="1:11" ht="23.25" customHeight="1">
      <c r="A72" s="131">
        <v>2025</v>
      </c>
      <c r="B72" s="220" t="s">
        <v>932</v>
      </c>
      <c r="C72" s="221"/>
      <c r="D72" s="220" t="s">
        <v>938</v>
      </c>
      <c r="E72" s="221"/>
      <c r="F72" s="220">
        <v>45</v>
      </c>
      <c r="G72" s="221"/>
      <c r="H72" s="463">
        <v>186440</v>
      </c>
      <c r="I72" s="464"/>
      <c r="J72" s="465"/>
      <c r="K72" s="184">
        <v>6</v>
      </c>
    </row>
    <row r="73" spans="1:11" ht="23.25" customHeight="1">
      <c r="A73" s="131">
        <v>2025</v>
      </c>
      <c r="B73" s="220" t="s">
        <v>932</v>
      </c>
      <c r="C73" s="221"/>
      <c r="D73" s="220" t="s">
        <v>938</v>
      </c>
      <c r="E73" s="221"/>
      <c r="F73" s="220">
        <v>45</v>
      </c>
      <c r="G73" s="221"/>
      <c r="H73" s="463">
        <v>210040</v>
      </c>
      <c r="I73" s="464"/>
      <c r="J73" s="465"/>
      <c r="K73" s="184">
        <v>6</v>
      </c>
    </row>
    <row r="74" spans="1:11" ht="23.25" customHeight="1">
      <c r="A74" s="131">
        <v>2025</v>
      </c>
      <c r="B74" s="220" t="s">
        <v>932</v>
      </c>
      <c r="C74" s="221"/>
      <c r="D74" s="220" t="s">
        <v>939</v>
      </c>
      <c r="E74" s="221"/>
      <c r="F74" s="220">
        <v>60</v>
      </c>
      <c r="G74" s="221"/>
      <c r="H74" s="463">
        <v>184560.26</v>
      </c>
      <c r="I74" s="464"/>
      <c r="J74" s="465"/>
      <c r="K74" s="184">
        <v>13</v>
      </c>
    </row>
    <row r="75" spans="1:11" ht="23.25" customHeight="1">
      <c r="A75" s="131">
        <v>2025</v>
      </c>
      <c r="B75" s="220" t="s">
        <v>932</v>
      </c>
      <c r="C75" s="221"/>
      <c r="D75" s="220" t="s">
        <v>940</v>
      </c>
      <c r="E75" s="221"/>
      <c r="F75" s="220">
        <v>45</v>
      </c>
      <c r="G75" s="221"/>
      <c r="H75" s="463">
        <v>273538.53000000003</v>
      </c>
      <c r="I75" s="464"/>
      <c r="J75" s="465"/>
      <c r="K75" s="184">
        <v>8</v>
      </c>
    </row>
    <row r="76" spans="1:11" ht="23.25" customHeight="1">
      <c r="A76" s="131">
        <v>2025</v>
      </c>
      <c r="B76" s="220" t="s">
        <v>932</v>
      </c>
      <c r="C76" s="221"/>
      <c r="D76" s="220" t="s">
        <v>940</v>
      </c>
      <c r="E76" s="221"/>
      <c r="F76" s="220">
        <v>45</v>
      </c>
      <c r="G76" s="221"/>
      <c r="H76" s="463">
        <v>477940.93</v>
      </c>
      <c r="I76" s="464"/>
      <c r="J76" s="465"/>
      <c r="K76" s="184">
        <v>14</v>
      </c>
    </row>
    <row r="77" spans="1:11" ht="23.25" customHeight="1">
      <c r="A77" s="131">
        <v>2025</v>
      </c>
      <c r="B77" s="220" t="s">
        <v>932</v>
      </c>
      <c r="C77" s="221"/>
      <c r="D77" s="220" t="s">
        <v>938</v>
      </c>
      <c r="E77" s="221"/>
      <c r="F77" s="220">
        <v>45</v>
      </c>
      <c r="G77" s="221"/>
      <c r="H77" s="463">
        <v>142780</v>
      </c>
      <c r="I77" s="464"/>
      <c r="J77" s="465"/>
      <c r="K77" s="184">
        <v>4</v>
      </c>
    </row>
    <row r="78" spans="1:11" ht="23.25" customHeight="1">
      <c r="A78" s="131">
        <v>2025</v>
      </c>
      <c r="B78" s="220" t="s">
        <v>932</v>
      </c>
      <c r="C78" s="221"/>
      <c r="D78" s="220" t="s">
        <v>940</v>
      </c>
      <c r="E78" s="221"/>
      <c r="F78" s="220">
        <v>45</v>
      </c>
      <c r="G78" s="221"/>
      <c r="H78" s="463">
        <v>751479.46</v>
      </c>
      <c r="I78" s="464"/>
      <c r="J78" s="465"/>
      <c r="K78" s="184">
        <v>23</v>
      </c>
    </row>
    <row r="79" spans="1:11" ht="23.25" customHeight="1">
      <c r="A79" s="131">
        <v>2025</v>
      </c>
      <c r="B79" s="220" t="s">
        <v>932</v>
      </c>
      <c r="C79" s="221"/>
      <c r="D79" s="220" t="s">
        <v>940</v>
      </c>
      <c r="E79" s="221"/>
      <c r="F79" s="220">
        <v>45</v>
      </c>
      <c r="G79" s="221"/>
      <c r="H79" s="463">
        <v>751479.46</v>
      </c>
      <c r="I79" s="464"/>
      <c r="J79" s="465"/>
      <c r="K79" s="184">
        <v>23</v>
      </c>
    </row>
    <row r="80" spans="1:11" ht="27.5" customHeight="1">
      <c r="A80" s="131">
        <v>2025</v>
      </c>
      <c r="B80" s="220" t="s">
        <v>932</v>
      </c>
      <c r="C80" s="221"/>
      <c r="D80" s="220" t="s">
        <v>941</v>
      </c>
      <c r="E80" s="221"/>
      <c r="F80" s="220">
        <v>90</v>
      </c>
      <c r="G80" s="221"/>
      <c r="H80" s="463">
        <v>63800</v>
      </c>
      <c r="I80" s="464"/>
      <c r="J80" s="465"/>
      <c r="K80" s="184">
        <v>2</v>
      </c>
    </row>
    <row r="81" spans="1:11" ht="23.25" customHeight="1">
      <c r="A81" s="131">
        <v>2024</v>
      </c>
      <c r="B81" s="220" t="s">
        <v>942</v>
      </c>
      <c r="C81" s="221"/>
      <c r="D81" s="220" t="s">
        <v>943</v>
      </c>
      <c r="E81" s="221"/>
      <c r="F81" s="220">
        <v>150</v>
      </c>
      <c r="G81" s="221"/>
      <c r="H81" s="463">
        <v>10584.6</v>
      </c>
      <c r="I81" s="464"/>
      <c r="J81" s="465"/>
      <c r="K81" s="184">
        <v>7</v>
      </c>
    </row>
    <row r="82" spans="1:11" ht="23.25" customHeight="1">
      <c r="A82" s="131">
        <v>2024</v>
      </c>
      <c r="B82" s="220" t="s">
        <v>942</v>
      </c>
      <c r="C82" s="221"/>
      <c r="D82" s="220" t="s">
        <v>943</v>
      </c>
      <c r="E82" s="221"/>
      <c r="F82" s="220">
        <v>115</v>
      </c>
      <c r="G82" s="221"/>
      <c r="H82" s="463">
        <v>216887.14</v>
      </c>
      <c r="I82" s="464"/>
      <c r="J82" s="465"/>
      <c r="K82" s="184">
        <v>139</v>
      </c>
    </row>
    <row r="83" spans="1:11" ht="23.25" customHeight="1">
      <c r="A83" s="131">
        <v>2024</v>
      </c>
      <c r="B83" s="220" t="s">
        <v>942</v>
      </c>
      <c r="C83" s="221"/>
      <c r="D83" s="220" t="s">
        <v>944</v>
      </c>
      <c r="E83" s="221"/>
      <c r="F83" s="220">
        <v>14</v>
      </c>
      <c r="G83" s="221"/>
      <c r="H83" s="463">
        <v>29339.27</v>
      </c>
      <c r="I83" s="464"/>
      <c r="J83" s="465"/>
      <c r="K83" s="184">
        <v>19</v>
      </c>
    </row>
    <row r="84" spans="1:11" ht="23.25" customHeight="1">
      <c r="A84" s="131">
        <v>2024</v>
      </c>
      <c r="B84" s="220" t="s">
        <v>942</v>
      </c>
      <c r="C84" s="221"/>
      <c r="D84" s="220" t="s">
        <v>943</v>
      </c>
      <c r="E84" s="221"/>
      <c r="F84" s="220">
        <v>90</v>
      </c>
      <c r="G84" s="221"/>
      <c r="H84" s="463">
        <v>6442.8</v>
      </c>
      <c r="I84" s="464"/>
      <c r="J84" s="465"/>
      <c r="K84" s="184">
        <v>4</v>
      </c>
    </row>
    <row r="85" spans="1:11" ht="23.25" customHeight="1">
      <c r="A85" s="131">
        <v>2024</v>
      </c>
      <c r="B85" s="220" t="s">
        <v>942</v>
      </c>
      <c r="C85" s="221"/>
      <c r="D85" s="220" t="s">
        <v>943</v>
      </c>
      <c r="E85" s="221"/>
      <c r="F85" s="220">
        <v>115</v>
      </c>
      <c r="G85" s="221"/>
      <c r="H85" s="463">
        <v>216887.14</v>
      </c>
      <c r="I85" s="464"/>
      <c r="J85" s="465"/>
      <c r="K85" s="184">
        <v>139</v>
      </c>
    </row>
    <row r="86" spans="1:11" ht="23.25" customHeight="1">
      <c r="A86" s="131">
        <v>2024</v>
      </c>
      <c r="B86" s="220" t="s">
        <v>942</v>
      </c>
      <c r="C86" s="221"/>
      <c r="D86" s="220" t="s">
        <v>945</v>
      </c>
      <c r="E86" s="221"/>
      <c r="F86" s="220">
        <v>115</v>
      </c>
      <c r="G86" s="221"/>
      <c r="H86" s="463">
        <v>216887.14</v>
      </c>
      <c r="I86" s="464"/>
      <c r="J86" s="465"/>
      <c r="K86" s="184">
        <v>139</v>
      </c>
    </row>
    <row r="87" spans="1:11" ht="23.25" customHeight="1">
      <c r="A87" s="131">
        <v>2024</v>
      </c>
      <c r="B87" s="220" t="s">
        <v>946</v>
      </c>
      <c r="C87" s="221"/>
      <c r="D87" s="220" t="s">
        <v>947</v>
      </c>
      <c r="E87" s="221"/>
      <c r="F87" s="220">
        <v>37</v>
      </c>
      <c r="G87" s="221"/>
      <c r="H87" s="463">
        <v>23600</v>
      </c>
      <c r="I87" s="464"/>
      <c r="J87" s="465"/>
      <c r="K87" s="184">
        <v>37</v>
      </c>
    </row>
    <row r="88" spans="1:11" ht="23.25" customHeight="1">
      <c r="A88" s="131">
        <v>2024</v>
      </c>
      <c r="B88" s="220" t="s">
        <v>946</v>
      </c>
      <c r="C88" s="221"/>
      <c r="D88" s="220" t="s">
        <v>947</v>
      </c>
      <c r="E88" s="221"/>
      <c r="F88" s="220">
        <v>60</v>
      </c>
      <c r="G88" s="221"/>
      <c r="H88" s="463">
        <v>46020</v>
      </c>
      <c r="I88" s="464"/>
      <c r="J88" s="465"/>
      <c r="K88" s="184">
        <v>72</v>
      </c>
    </row>
    <row r="89" spans="1:11" ht="23.25" customHeight="1">
      <c r="A89" s="131">
        <v>2024</v>
      </c>
      <c r="B89" s="220" t="s">
        <v>946</v>
      </c>
      <c r="C89" s="221"/>
      <c r="D89" s="220" t="s">
        <v>927</v>
      </c>
      <c r="E89" s="221"/>
      <c r="F89" s="220">
        <v>150</v>
      </c>
      <c r="G89" s="221"/>
      <c r="H89" s="463">
        <v>10266</v>
      </c>
      <c r="I89" s="464"/>
      <c r="J89" s="465"/>
      <c r="K89" s="184">
        <v>16</v>
      </c>
    </row>
    <row r="90" spans="1:11" ht="23.25" customHeight="1">
      <c r="A90" s="131">
        <v>2024</v>
      </c>
      <c r="B90" s="220" t="s">
        <v>946</v>
      </c>
      <c r="C90" s="221"/>
      <c r="D90" s="220" t="s">
        <v>947</v>
      </c>
      <c r="E90" s="221"/>
      <c r="F90" s="220">
        <v>40</v>
      </c>
      <c r="G90" s="221"/>
      <c r="H90" s="463">
        <v>106200</v>
      </c>
      <c r="I90" s="464"/>
      <c r="J90" s="465"/>
      <c r="K90" s="184">
        <v>166</v>
      </c>
    </row>
    <row r="91" spans="1:11" ht="23.25" customHeight="1">
      <c r="A91" s="131">
        <v>2024</v>
      </c>
      <c r="B91" s="220" t="s">
        <v>946</v>
      </c>
      <c r="C91" s="221"/>
      <c r="D91" s="220" t="s">
        <v>947</v>
      </c>
      <c r="E91" s="221"/>
      <c r="F91" s="220">
        <v>25</v>
      </c>
      <c r="G91" s="221"/>
      <c r="H91" s="463">
        <v>47200</v>
      </c>
      <c r="I91" s="464"/>
      <c r="J91" s="465"/>
      <c r="K91" s="184">
        <v>74</v>
      </c>
    </row>
    <row r="92" spans="1:11" ht="23.25" customHeight="1">
      <c r="A92" s="131">
        <v>2024</v>
      </c>
      <c r="B92" s="220" t="s">
        <v>946</v>
      </c>
      <c r="C92" s="221"/>
      <c r="D92" s="220" t="s">
        <v>947</v>
      </c>
      <c r="E92" s="221"/>
      <c r="F92" s="220">
        <v>30</v>
      </c>
      <c r="G92" s="221"/>
      <c r="H92" s="463">
        <v>29500</v>
      </c>
      <c r="I92" s="464"/>
      <c r="J92" s="465"/>
      <c r="K92" s="184">
        <v>46</v>
      </c>
    </row>
    <row r="93" spans="1:11" ht="23.25" customHeight="1">
      <c r="A93" s="131">
        <v>2024</v>
      </c>
      <c r="B93" s="220" t="s">
        <v>946</v>
      </c>
      <c r="C93" s="221"/>
      <c r="D93" s="220" t="s">
        <v>947</v>
      </c>
      <c r="E93" s="221"/>
      <c r="F93" s="220">
        <v>30</v>
      </c>
      <c r="G93" s="221"/>
      <c r="H93" s="463">
        <v>2596</v>
      </c>
      <c r="I93" s="464"/>
      <c r="J93" s="465"/>
      <c r="K93" s="184">
        <v>4</v>
      </c>
    </row>
    <row r="94" spans="1:11" ht="23.25" customHeight="1">
      <c r="A94" s="131">
        <v>2024</v>
      </c>
      <c r="B94" s="220" t="s">
        <v>946</v>
      </c>
      <c r="C94" s="221"/>
      <c r="D94" s="220" t="s">
        <v>947</v>
      </c>
      <c r="E94" s="221" t="s">
        <v>947</v>
      </c>
      <c r="F94" s="220">
        <v>30</v>
      </c>
      <c r="G94" s="221"/>
      <c r="H94" s="463">
        <v>84960</v>
      </c>
      <c r="I94" s="464"/>
      <c r="J94" s="465"/>
      <c r="K94" s="184">
        <v>133</v>
      </c>
    </row>
    <row r="95" spans="1:11" ht="23.25" customHeight="1">
      <c r="A95" s="131">
        <v>2024</v>
      </c>
      <c r="B95" s="220" t="s">
        <v>946</v>
      </c>
      <c r="C95" s="221"/>
      <c r="D95" s="220" t="s">
        <v>947</v>
      </c>
      <c r="E95" s="221" t="s">
        <v>947</v>
      </c>
      <c r="F95" s="220">
        <v>32</v>
      </c>
      <c r="G95" s="221"/>
      <c r="H95" s="463">
        <v>23600</v>
      </c>
      <c r="I95" s="464"/>
      <c r="J95" s="465"/>
      <c r="K95" s="184">
        <v>37</v>
      </c>
    </row>
    <row r="96" spans="1:11" ht="23.25" customHeight="1">
      <c r="A96" s="131">
        <v>2024</v>
      </c>
      <c r="B96" s="220" t="s">
        <v>946</v>
      </c>
      <c r="C96" s="221"/>
      <c r="D96" s="220" t="s">
        <v>947</v>
      </c>
      <c r="E96" s="221" t="s">
        <v>947</v>
      </c>
      <c r="F96" s="220">
        <v>30</v>
      </c>
      <c r="G96" s="221"/>
      <c r="H96" s="463">
        <v>56640</v>
      </c>
      <c r="I96" s="464"/>
      <c r="J96" s="465"/>
      <c r="K96" s="184">
        <v>89</v>
      </c>
    </row>
    <row r="97" spans="1:11" ht="23.25" customHeight="1">
      <c r="A97" s="131">
        <v>2024</v>
      </c>
      <c r="B97" s="220" t="s">
        <v>946</v>
      </c>
      <c r="C97" s="221"/>
      <c r="D97" s="220" t="s">
        <v>947</v>
      </c>
      <c r="E97" s="221" t="s">
        <v>947</v>
      </c>
      <c r="F97" s="220">
        <v>30</v>
      </c>
      <c r="G97" s="221"/>
      <c r="H97" s="463">
        <v>29500</v>
      </c>
      <c r="I97" s="464"/>
      <c r="J97" s="465"/>
      <c r="K97" s="184">
        <v>46</v>
      </c>
    </row>
    <row r="98" spans="1:11" ht="23.25" customHeight="1">
      <c r="A98" s="131">
        <v>2024</v>
      </c>
      <c r="B98" s="220" t="s">
        <v>946</v>
      </c>
      <c r="C98" s="221"/>
      <c r="D98" s="220" t="s">
        <v>947</v>
      </c>
      <c r="E98" s="221" t="s">
        <v>947</v>
      </c>
      <c r="F98" s="220">
        <v>30</v>
      </c>
      <c r="G98" s="221"/>
      <c r="H98" s="463">
        <v>70800</v>
      </c>
      <c r="I98" s="464"/>
      <c r="J98" s="465"/>
      <c r="K98" s="184">
        <v>111</v>
      </c>
    </row>
    <row r="99" spans="1:11" ht="23.25" customHeight="1">
      <c r="A99" s="131">
        <v>2024</v>
      </c>
      <c r="B99" s="220" t="s">
        <v>946</v>
      </c>
      <c r="C99" s="221"/>
      <c r="D99" s="220" t="s">
        <v>947</v>
      </c>
      <c r="E99" s="221" t="s">
        <v>947</v>
      </c>
      <c r="F99" s="220">
        <v>52</v>
      </c>
      <c r="G99" s="221"/>
      <c r="H99" s="463">
        <v>35400</v>
      </c>
      <c r="I99" s="464"/>
      <c r="J99" s="465"/>
      <c r="K99" s="184">
        <v>55</v>
      </c>
    </row>
    <row r="100" spans="1:11" ht="23.25" customHeight="1">
      <c r="A100" s="131">
        <v>2024</v>
      </c>
      <c r="B100" s="220" t="s">
        <v>946</v>
      </c>
      <c r="C100" s="221"/>
      <c r="D100" s="220" t="s">
        <v>947</v>
      </c>
      <c r="E100" s="221" t="s">
        <v>947</v>
      </c>
      <c r="F100" s="220">
        <v>20</v>
      </c>
      <c r="G100" s="221"/>
      <c r="H100" s="463">
        <v>51315.839999999997</v>
      </c>
      <c r="I100" s="464"/>
      <c r="J100" s="465"/>
      <c r="K100" s="184">
        <v>80</v>
      </c>
    </row>
    <row r="101" spans="1:11" ht="23.25" customHeight="1">
      <c r="A101" s="131">
        <v>2024</v>
      </c>
      <c r="B101" s="220" t="s">
        <v>946</v>
      </c>
      <c r="C101" s="221"/>
      <c r="D101" s="220" t="s">
        <v>947</v>
      </c>
      <c r="E101" s="221" t="s">
        <v>947</v>
      </c>
      <c r="F101" s="220">
        <v>10</v>
      </c>
      <c r="G101" s="221"/>
      <c r="H101" s="463">
        <v>17091.12</v>
      </c>
      <c r="I101" s="464"/>
      <c r="J101" s="465"/>
      <c r="K101" s="184">
        <v>27</v>
      </c>
    </row>
    <row r="102" spans="1:11" ht="23.25" customHeight="1">
      <c r="A102" s="131">
        <v>2024</v>
      </c>
      <c r="B102" s="220" t="s">
        <v>946</v>
      </c>
      <c r="C102" s="221"/>
      <c r="D102" s="220" t="s">
        <v>947</v>
      </c>
      <c r="E102" s="221" t="s">
        <v>947</v>
      </c>
      <c r="F102" s="220">
        <v>20</v>
      </c>
      <c r="G102" s="221"/>
      <c r="H102" s="463">
        <v>51315.839999999997</v>
      </c>
      <c r="I102" s="464"/>
      <c r="J102" s="465"/>
      <c r="K102" s="184">
        <v>80</v>
      </c>
    </row>
    <row r="103" spans="1:11" ht="23.25" customHeight="1">
      <c r="A103" s="131">
        <v>2024</v>
      </c>
      <c r="B103" s="220" t="s">
        <v>946</v>
      </c>
      <c r="C103" s="221"/>
      <c r="D103" s="220" t="s">
        <v>948</v>
      </c>
      <c r="E103" s="221" t="s">
        <v>948</v>
      </c>
      <c r="F103" s="220">
        <v>60</v>
      </c>
      <c r="G103" s="221"/>
      <c r="H103" s="463">
        <v>11977</v>
      </c>
      <c r="I103" s="464"/>
      <c r="J103" s="465"/>
      <c r="K103" s="184">
        <v>19</v>
      </c>
    </row>
    <row r="104" spans="1:11" ht="23.25" customHeight="1">
      <c r="A104" s="131">
        <v>2024</v>
      </c>
      <c r="B104" s="220" t="s">
        <v>946</v>
      </c>
      <c r="C104" s="221"/>
      <c r="D104" s="220" t="s">
        <v>947</v>
      </c>
      <c r="E104" s="221" t="s">
        <v>947</v>
      </c>
      <c r="F104" s="220">
        <v>30</v>
      </c>
      <c r="G104" s="221"/>
      <c r="H104" s="463">
        <v>30680</v>
      </c>
      <c r="I104" s="464"/>
      <c r="J104" s="465"/>
      <c r="K104" s="184">
        <v>48</v>
      </c>
    </row>
    <row r="105" spans="1:11" ht="23.25" customHeight="1">
      <c r="A105" s="131">
        <v>2024</v>
      </c>
      <c r="B105" s="220" t="s">
        <v>946</v>
      </c>
      <c r="C105" s="221"/>
      <c r="D105" s="220" t="s">
        <v>947</v>
      </c>
      <c r="E105" s="221" t="s">
        <v>947</v>
      </c>
      <c r="F105" s="220">
        <v>10</v>
      </c>
      <c r="G105" s="221"/>
      <c r="H105" s="463">
        <v>12390</v>
      </c>
      <c r="I105" s="464"/>
      <c r="J105" s="465"/>
      <c r="K105" s="184">
        <v>19</v>
      </c>
    </row>
    <row r="106" spans="1:11" ht="23.25" customHeight="1">
      <c r="A106" s="131">
        <v>2024</v>
      </c>
      <c r="B106" s="220" t="s">
        <v>946</v>
      </c>
      <c r="C106" s="221"/>
      <c r="D106" s="220" t="s">
        <v>948</v>
      </c>
      <c r="E106" s="221" t="s">
        <v>948</v>
      </c>
      <c r="F106" s="220">
        <v>60</v>
      </c>
      <c r="G106" s="221"/>
      <c r="H106" s="463">
        <v>11977</v>
      </c>
      <c r="I106" s="464"/>
      <c r="J106" s="465"/>
      <c r="K106" s="184">
        <v>19</v>
      </c>
    </row>
    <row r="107" spans="1:11" ht="23.25" customHeight="1">
      <c r="A107" s="131">
        <v>2024</v>
      </c>
      <c r="B107" s="220" t="s">
        <v>946</v>
      </c>
      <c r="C107" s="221"/>
      <c r="D107" s="220" t="s">
        <v>948</v>
      </c>
      <c r="E107" s="221" t="s">
        <v>948</v>
      </c>
      <c r="F107" s="220">
        <v>30</v>
      </c>
      <c r="G107" s="221"/>
      <c r="H107" s="463">
        <v>3717</v>
      </c>
      <c r="I107" s="464"/>
      <c r="J107" s="465"/>
      <c r="K107" s="184">
        <v>6</v>
      </c>
    </row>
    <row r="108" spans="1:11" ht="23.25" customHeight="1">
      <c r="A108" s="131">
        <v>2024</v>
      </c>
      <c r="B108" s="220" t="s">
        <v>946</v>
      </c>
      <c r="C108" s="221"/>
      <c r="D108" s="220" t="s">
        <v>947</v>
      </c>
      <c r="E108" s="221" t="s">
        <v>947</v>
      </c>
      <c r="F108" s="220">
        <v>30</v>
      </c>
      <c r="G108" s="221"/>
      <c r="H108" s="463">
        <v>30680</v>
      </c>
      <c r="I108" s="464"/>
      <c r="J108" s="465"/>
      <c r="K108" s="184">
        <v>48</v>
      </c>
    </row>
    <row r="109" spans="1:11" ht="23.25" customHeight="1">
      <c r="A109" s="131">
        <v>2024</v>
      </c>
      <c r="B109" s="220" t="s">
        <v>946</v>
      </c>
      <c r="C109" s="221"/>
      <c r="D109" s="220" t="s">
        <v>947</v>
      </c>
      <c r="E109" s="221" t="s">
        <v>947</v>
      </c>
      <c r="F109" s="220">
        <v>60</v>
      </c>
      <c r="G109" s="221"/>
      <c r="H109" s="463">
        <v>46020</v>
      </c>
      <c r="I109" s="464"/>
      <c r="J109" s="465"/>
      <c r="K109" s="184">
        <v>72</v>
      </c>
    </row>
    <row r="110" spans="1:11" ht="23.25" customHeight="1">
      <c r="A110" s="131">
        <v>2024</v>
      </c>
      <c r="B110" s="220" t="s">
        <v>946</v>
      </c>
      <c r="C110" s="221"/>
      <c r="D110" s="220" t="s">
        <v>947</v>
      </c>
      <c r="E110" s="221" t="s">
        <v>947</v>
      </c>
      <c r="F110" s="220">
        <v>60</v>
      </c>
      <c r="G110" s="221"/>
      <c r="H110" s="463">
        <v>46020</v>
      </c>
      <c r="I110" s="464"/>
      <c r="J110" s="465"/>
      <c r="K110" s="184">
        <v>72</v>
      </c>
    </row>
    <row r="111" spans="1:11" ht="23.25" customHeight="1">
      <c r="A111" s="131">
        <v>2024</v>
      </c>
      <c r="B111" s="220" t="s">
        <v>946</v>
      </c>
      <c r="C111" s="221"/>
      <c r="D111" s="220" t="s">
        <v>947</v>
      </c>
      <c r="E111" s="221" t="s">
        <v>947</v>
      </c>
      <c r="F111" s="220">
        <v>32</v>
      </c>
      <c r="G111" s="221"/>
      <c r="H111" s="463">
        <v>35400</v>
      </c>
      <c r="I111" s="464"/>
      <c r="J111" s="465"/>
      <c r="K111" s="184">
        <v>55</v>
      </c>
    </row>
    <row r="112" spans="1:11" ht="23.25" customHeight="1">
      <c r="A112" s="131">
        <v>2024</v>
      </c>
      <c r="B112" s="220" t="s">
        <v>946</v>
      </c>
      <c r="C112" s="221"/>
      <c r="D112" s="220" t="s">
        <v>947</v>
      </c>
      <c r="E112" s="221" t="s">
        <v>947</v>
      </c>
      <c r="F112" s="220">
        <v>10</v>
      </c>
      <c r="G112" s="221"/>
      <c r="H112" s="463">
        <v>5310</v>
      </c>
      <c r="I112" s="464"/>
      <c r="J112" s="465"/>
      <c r="K112" s="184">
        <v>8</v>
      </c>
    </row>
    <row r="113" spans="1:11" ht="23.25" customHeight="1">
      <c r="A113" s="131">
        <v>2024</v>
      </c>
      <c r="B113" s="220" t="s">
        <v>946</v>
      </c>
      <c r="C113" s="221"/>
      <c r="D113" s="220" t="s">
        <v>947</v>
      </c>
      <c r="E113" s="221" t="s">
        <v>947</v>
      </c>
      <c r="F113" s="220">
        <v>100</v>
      </c>
      <c r="G113" s="221"/>
      <c r="H113" s="463">
        <v>515070</v>
      </c>
      <c r="I113" s="464"/>
      <c r="J113" s="465"/>
      <c r="K113" s="184">
        <v>807</v>
      </c>
    </row>
    <row r="114" spans="1:11" ht="23.25" customHeight="1">
      <c r="A114" s="131">
        <v>2024</v>
      </c>
      <c r="B114" s="220" t="s">
        <v>946</v>
      </c>
      <c r="C114" s="221"/>
      <c r="D114" s="220" t="s">
        <v>947</v>
      </c>
      <c r="E114" s="221" t="s">
        <v>947</v>
      </c>
      <c r="F114" s="220">
        <v>80</v>
      </c>
      <c r="G114" s="221"/>
      <c r="H114" s="463">
        <v>343380</v>
      </c>
      <c r="I114" s="464"/>
      <c r="J114" s="465"/>
      <c r="K114" s="184">
        <v>538</v>
      </c>
    </row>
    <row r="115" spans="1:11" ht="23.25" customHeight="1">
      <c r="A115" s="131">
        <v>2024</v>
      </c>
      <c r="B115" s="220" t="s">
        <v>946</v>
      </c>
      <c r="C115" s="221"/>
      <c r="D115" s="220" t="s">
        <v>948</v>
      </c>
      <c r="E115" s="221" t="s">
        <v>948</v>
      </c>
      <c r="F115" s="220">
        <v>30</v>
      </c>
      <c r="G115" s="221"/>
      <c r="H115" s="463">
        <v>7434</v>
      </c>
      <c r="I115" s="464"/>
      <c r="J115" s="465"/>
      <c r="K115" s="184">
        <v>12</v>
      </c>
    </row>
    <row r="116" spans="1:11" ht="23.25" customHeight="1">
      <c r="A116" s="131">
        <v>2024</v>
      </c>
      <c r="B116" s="220" t="s">
        <v>946</v>
      </c>
      <c r="C116" s="221"/>
      <c r="D116" s="220" t="s">
        <v>948</v>
      </c>
      <c r="E116" s="221" t="s">
        <v>948</v>
      </c>
      <c r="F116" s="220">
        <v>28</v>
      </c>
      <c r="G116" s="221">
        <v>30</v>
      </c>
      <c r="H116" s="463">
        <v>67260</v>
      </c>
      <c r="I116" s="464"/>
      <c r="J116" s="465"/>
      <c r="K116" s="184">
        <v>105</v>
      </c>
    </row>
    <row r="117" spans="1:11" ht="23.25" customHeight="1">
      <c r="A117" s="131">
        <v>2024</v>
      </c>
      <c r="B117" s="220" t="s">
        <v>946</v>
      </c>
      <c r="C117" s="221"/>
      <c r="D117" s="220" t="s">
        <v>947</v>
      </c>
      <c r="E117" s="221" t="s">
        <v>947</v>
      </c>
      <c r="F117" s="220">
        <v>40</v>
      </c>
      <c r="G117" s="221">
        <v>28</v>
      </c>
      <c r="H117" s="463">
        <v>66080</v>
      </c>
      <c r="I117" s="464"/>
      <c r="J117" s="465"/>
      <c r="K117" s="184">
        <v>104</v>
      </c>
    </row>
    <row r="118" spans="1:11" ht="23.25" customHeight="1">
      <c r="A118" s="131">
        <v>2024</v>
      </c>
      <c r="B118" s="220" t="s">
        <v>949</v>
      </c>
      <c r="C118" s="221" t="s">
        <v>949</v>
      </c>
      <c r="D118" s="220" t="s">
        <v>950</v>
      </c>
      <c r="E118" s="221" t="s">
        <v>950</v>
      </c>
      <c r="F118" s="220">
        <v>45</v>
      </c>
      <c r="G118" s="221"/>
      <c r="H118" s="463">
        <v>1224266</v>
      </c>
      <c r="I118" s="464"/>
      <c r="J118" s="465"/>
      <c r="K118" s="184">
        <v>41</v>
      </c>
    </row>
    <row r="119" spans="1:11" ht="23.25" customHeight="1">
      <c r="A119" s="131">
        <v>2024</v>
      </c>
      <c r="B119" s="220" t="s">
        <v>949</v>
      </c>
      <c r="C119" s="221" t="s">
        <v>949</v>
      </c>
      <c r="D119" s="220" t="s">
        <v>951</v>
      </c>
      <c r="E119" s="221" t="s">
        <v>951</v>
      </c>
      <c r="F119" s="220">
        <v>150</v>
      </c>
      <c r="G119" s="221"/>
      <c r="H119" s="463">
        <v>1198454</v>
      </c>
      <c r="I119" s="464"/>
      <c r="J119" s="465"/>
      <c r="K119" s="184">
        <v>40</v>
      </c>
    </row>
    <row r="120" spans="1:11" ht="23.25" customHeight="1">
      <c r="A120" s="131">
        <v>2024</v>
      </c>
      <c r="B120" s="220" t="s">
        <v>949</v>
      </c>
      <c r="C120" s="221" t="s">
        <v>949</v>
      </c>
      <c r="D120" s="220" t="s">
        <v>952</v>
      </c>
      <c r="E120" s="221" t="s">
        <v>952</v>
      </c>
      <c r="F120" s="220">
        <v>90</v>
      </c>
      <c r="G120" s="221"/>
      <c r="H120" s="463">
        <v>341946</v>
      </c>
      <c r="I120" s="464"/>
      <c r="J120" s="465"/>
      <c r="K120" s="184">
        <v>11</v>
      </c>
    </row>
    <row r="121" spans="1:11" ht="23.25" customHeight="1">
      <c r="A121" s="131">
        <v>2024</v>
      </c>
      <c r="B121" s="220" t="s">
        <v>949</v>
      </c>
      <c r="C121" s="221" t="s">
        <v>949</v>
      </c>
      <c r="D121" s="220" t="s">
        <v>953</v>
      </c>
      <c r="E121" s="221" t="s">
        <v>953</v>
      </c>
      <c r="F121" s="220">
        <v>90</v>
      </c>
      <c r="G121" s="221"/>
      <c r="H121" s="463">
        <v>156407</v>
      </c>
      <c r="I121" s="464"/>
      <c r="J121" s="465"/>
      <c r="K121" s="184">
        <v>5</v>
      </c>
    </row>
    <row r="122" spans="1:11" ht="23.25" customHeight="1">
      <c r="A122" s="131">
        <v>2024</v>
      </c>
      <c r="B122" s="220" t="s">
        <v>949</v>
      </c>
      <c r="C122" s="221" t="s">
        <v>949</v>
      </c>
      <c r="D122" s="220" t="s">
        <v>954</v>
      </c>
      <c r="E122" s="221" t="s">
        <v>954</v>
      </c>
      <c r="F122" s="220">
        <v>90</v>
      </c>
      <c r="G122" s="221"/>
      <c r="H122" s="463">
        <v>63800</v>
      </c>
      <c r="I122" s="464"/>
      <c r="J122" s="465"/>
      <c r="K122" s="184">
        <v>2</v>
      </c>
    </row>
    <row r="123" spans="1:11" ht="23.25" customHeight="1">
      <c r="A123" s="131">
        <v>2023</v>
      </c>
      <c r="B123" s="220" t="s">
        <v>946</v>
      </c>
      <c r="C123" s="221"/>
      <c r="D123" s="220" t="s">
        <v>948</v>
      </c>
      <c r="E123" s="221"/>
      <c r="F123" s="220">
        <v>30</v>
      </c>
      <c r="G123" s="221"/>
      <c r="H123" s="463">
        <v>4200</v>
      </c>
      <c r="I123" s="464"/>
      <c r="J123" s="465"/>
      <c r="K123" s="184">
        <v>1</v>
      </c>
    </row>
    <row r="124" spans="1:11" ht="23.25" customHeight="1">
      <c r="A124" s="131">
        <v>2023</v>
      </c>
      <c r="B124" s="220" t="s">
        <v>946</v>
      </c>
      <c r="C124" s="221"/>
      <c r="D124" s="220" t="s">
        <v>948</v>
      </c>
      <c r="E124" s="221"/>
      <c r="F124" s="220">
        <v>30</v>
      </c>
      <c r="G124" s="221"/>
      <c r="H124" s="463">
        <v>34650</v>
      </c>
      <c r="I124" s="464"/>
      <c r="J124" s="465"/>
      <c r="K124" s="184">
        <v>7</v>
      </c>
    </row>
    <row r="125" spans="1:11" ht="23.25" customHeight="1">
      <c r="A125" s="131">
        <v>2023</v>
      </c>
      <c r="B125" s="220" t="s">
        <v>946</v>
      </c>
      <c r="C125" s="221"/>
      <c r="D125" s="220" t="s">
        <v>947</v>
      </c>
      <c r="E125" s="221"/>
      <c r="F125" s="220">
        <v>24</v>
      </c>
      <c r="G125" s="221"/>
      <c r="H125" s="463">
        <v>30000</v>
      </c>
      <c r="I125" s="464"/>
      <c r="J125" s="465"/>
      <c r="K125" s="184">
        <v>6</v>
      </c>
    </row>
    <row r="126" spans="1:11" ht="23.25" customHeight="1">
      <c r="A126" s="131">
        <v>2023</v>
      </c>
      <c r="B126" s="220" t="s">
        <v>946</v>
      </c>
      <c r="C126" s="221"/>
      <c r="D126" s="220" t="s">
        <v>948</v>
      </c>
      <c r="E126" s="221"/>
      <c r="F126" s="220">
        <v>60</v>
      </c>
      <c r="G126" s="221"/>
      <c r="H126" s="463">
        <v>9612</v>
      </c>
      <c r="I126" s="464"/>
      <c r="J126" s="465"/>
      <c r="K126" s="184">
        <v>2</v>
      </c>
    </row>
    <row r="127" spans="1:11" ht="23.25" customHeight="1">
      <c r="A127" s="131">
        <v>2023</v>
      </c>
      <c r="B127" s="220" t="s">
        <v>946</v>
      </c>
      <c r="C127" s="221"/>
      <c r="D127" s="220" t="s">
        <v>948</v>
      </c>
      <c r="E127" s="221"/>
      <c r="F127" s="220">
        <v>30</v>
      </c>
      <c r="G127" s="221"/>
      <c r="H127" s="463">
        <v>34650</v>
      </c>
      <c r="I127" s="464"/>
      <c r="J127" s="465"/>
      <c r="K127" s="184">
        <v>7</v>
      </c>
    </row>
    <row r="128" spans="1:11" ht="23.25" customHeight="1">
      <c r="A128" s="131">
        <v>2023</v>
      </c>
      <c r="B128" s="220" t="s">
        <v>946</v>
      </c>
      <c r="C128" s="221"/>
      <c r="D128" s="220" t="s">
        <v>948</v>
      </c>
      <c r="E128" s="221"/>
      <c r="F128" s="220">
        <v>30</v>
      </c>
      <c r="G128" s="221"/>
      <c r="H128" s="463">
        <v>2700</v>
      </c>
      <c r="I128" s="464"/>
      <c r="J128" s="465"/>
      <c r="K128" s="184">
        <v>1</v>
      </c>
    </row>
    <row r="129" spans="1:11" ht="23.25" customHeight="1">
      <c r="A129" s="131">
        <v>2023</v>
      </c>
      <c r="B129" s="220" t="s">
        <v>942</v>
      </c>
      <c r="C129" s="221"/>
      <c r="D129" s="220" t="s">
        <v>948</v>
      </c>
      <c r="E129" s="221"/>
      <c r="F129" s="220">
        <v>30</v>
      </c>
      <c r="G129" s="221"/>
      <c r="H129" s="463">
        <v>14235</v>
      </c>
      <c r="I129" s="464"/>
      <c r="J129" s="465"/>
      <c r="K129" s="184">
        <v>7</v>
      </c>
    </row>
    <row r="130" spans="1:11" ht="23.25" customHeight="1">
      <c r="A130" s="131">
        <v>2023</v>
      </c>
      <c r="B130" s="220" t="s">
        <v>942</v>
      </c>
      <c r="C130" s="221"/>
      <c r="D130" s="220" t="s">
        <v>955</v>
      </c>
      <c r="E130" s="221"/>
      <c r="F130" s="220">
        <v>120</v>
      </c>
      <c r="G130" s="221"/>
      <c r="H130" s="463">
        <v>23712</v>
      </c>
      <c r="I130" s="464"/>
      <c r="J130" s="465"/>
      <c r="K130" s="184">
        <v>12</v>
      </c>
    </row>
    <row r="131" spans="1:11" ht="23.25" customHeight="1">
      <c r="A131" s="131">
        <v>2023</v>
      </c>
      <c r="B131" s="220" t="s">
        <v>946</v>
      </c>
      <c r="C131" s="221"/>
      <c r="D131" s="220" t="s">
        <v>948</v>
      </c>
      <c r="E131" s="221"/>
      <c r="F131" s="220">
        <v>30</v>
      </c>
      <c r="G131" s="221"/>
      <c r="H131" s="463">
        <v>18600</v>
      </c>
      <c r="I131" s="464"/>
      <c r="J131" s="465"/>
      <c r="K131" s="184">
        <v>4</v>
      </c>
    </row>
    <row r="132" spans="1:11" ht="23.25" customHeight="1">
      <c r="A132" s="131">
        <v>2023</v>
      </c>
      <c r="B132" s="220" t="s">
        <v>946</v>
      </c>
      <c r="C132" s="221"/>
      <c r="D132" s="220" t="s">
        <v>947</v>
      </c>
      <c r="E132" s="221"/>
      <c r="F132" s="220">
        <v>44</v>
      </c>
      <c r="G132" s="221"/>
      <c r="H132" s="463">
        <v>75000</v>
      </c>
      <c r="I132" s="464"/>
      <c r="J132" s="465"/>
      <c r="K132" s="184">
        <v>14</v>
      </c>
    </row>
    <row r="133" spans="1:11" ht="23.25" customHeight="1">
      <c r="A133" s="131">
        <v>2023</v>
      </c>
      <c r="B133" s="220" t="s">
        <v>942</v>
      </c>
      <c r="C133" s="221"/>
      <c r="D133" s="220" t="s">
        <v>956</v>
      </c>
      <c r="E133" s="221"/>
      <c r="F133" s="220">
        <v>5</v>
      </c>
      <c r="G133" s="221"/>
      <c r="H133" s="463">
        <v>84025</v>
      </c>
      <c r="I133" s="464"/>
      <c r="J133" s="465"/>
      <c r="K133" s="184">
        <v>41</v>
      </c>
    </row>
    <row r="134" spans="1:11" ht="23.25" customHeight="1">
      <c r="A134" s="131">
        <v>2023</v>
      </c>
      <c r="B134" s="220" t="s">
        <v>946</v>
      </c>
      <c r="C134" s="221"/>
      <c r="D134" s="220" t="s">
        <v>957</v>
      </c>
      <c r="E134" s="221"/>
      <c r="F134" s="220">
        <v>520</v>
      </c>
      <c r="G134" s="221"/>
      <c r="H134" s="463">
        <v>34156</v>
      </c>
      <c r="I134" s="464"/>
      <c r="J134" s="465"/>
      <c r="K134" s="184">
        <v>7</v>
      </c>
    </row>
    <row r="135" spans="1:11" ht="23.25" customHeight="1">
      <c r="A135" s="131">
        <v>2023</v>
      </c>
      <c r="B135" s="220" t="s">
        <v>946</v>
      </c>
      <c r="C135" s="221"/>
      <c r="D135" s="220" t="s">
        <v>957</v>
      </c>
      <c r="E135" s="221"/>
      <c r="F135" s="220">
        <v>520</v>
      </c>
      <c r="G135" s="221"/>
      <c r="H135" s="463">
        <v>34156</v>
      </c>
      <c r="I135" s="464"/>
      <c r="J135" s="465"/>
      <c r="K135" s="184">
        <v>7</v>
      </c>
    </row>
    <row r="136" spans="1:11" ht="23.25" customHeight="1">
      <c r="A136" s="131">
        <v>2023</v>
      </c>
      <c r="B136" s="220" t="s">
        <v>946</v>
      </c>
      <c r="C136" s="221"/>
      <c r="D136" s="220" t="s">
        <v>958</v>
      </c>
      <c r="E136" s="221"/>
      <c r="F136" s="220">
        <v>10</v>
      </c>
      <c r="G136" s="221"/>
      <c r="H136" s="463">
        <v>10000</v>
      </c>
      <c r="I136" s="464"/>
      <c r="J136" s="465"/>
      <c r="K136" s="184">
        <v>2</v>
      </c>
    </row>
    <row r="137" spans="1:11" ht="23.25" customHeight="1">
      <c r="A137" s="131">
        <v>2023</v>
      </c>
      <c r="B137" s="220" t="s">
        <v>942</v>
      </c>
      <c r="C137" s="221"/>
      <c r="D137" s="220" t="s">
        <v>948</v>
      </c>
      <c r="E137" s="221"/>
      <c r="F137" s="220">
        <v>30</v>
      </c>
      <c r="G137" s="221"/>
      <c r="H137" s="463">
        <v>12285</v>
      </c>
      <c r="I137" s="464"/>
      <c r="J137" s="465"/>
      <c r="K137" s="184">
        <v>6</v>
      </c>
    </row>
    <row r="138" spans="1:11" ht="23.25" customHeight="1">
      <c r="A138" s="131">
        <v>2023</v>
      </c>
      <c r="B138" s="220" t="s">
        <v>946</v>
      </c>
      <c r="C138" s="221"/>
      <c r="D138" s="220" t="s">
        <v>927</v>
      </c>
      <c r="E138" s="221"/>
      <c r="F138" s="220">
        <v>30</v>
      </c>
      <c r="G138" s="221"/>
      <c r="H138" s="463">
        <v>4320</v>
      </c>
      <c r="I138" s="464"/>
      <c r="J138" s="465"/>
      <c r="K138" s="184">
        <v>1</v>
      </c>
    </row>
    <row r="139" spans="1:11" ht="23.25" customHeight="1">
      <c r="A139" s="131">
        <v>2023</v>
      </c>
      <c r="B139" s="220" t="s">
        <v>942</v>
      </c>
      <c r="C139" s="221"/>
      <c r="D139" s="220" t="s">
        <v>944</v>
      </c>
      <c r="E139" s="221"/>
      <c r="F139" s="220">
        <v>120</v>
      </c>
      <c r="G139" s="221"/>
      <c r="H139" s="463">
        <v>23769</v>
      </c>
      <c r="I139" s="464"/>
      <c r="J139" s="465"/>
      <c r="K139" s="184">
        <v>12</v>
      </c>
    </row>
    <row r="140" spans="1:11" ht="23.25" customHeight="1">
      <c r="A140" s="131">
        <v>2023</v>
      </c>
      <c r="B140" s="220" t="s">
        <v>942</v>
      </c>
      <c r="C140" s="221"/>
      <c r="D140" s="220" t="s">
        <v>959</v>
      </c>
      <c r="E140" s="221"/>
      <c r="F140" s="220">
        <v>120</v>
      </c>
      <c r="G140" s="221"/>
      <c r="H140" s="463">
        <v>5999</v>
      </c>
      <c r="I140" s="464"/>
      <c r="J140" s="465"/>
      <c r="K140" s="184">
        <v>3</v>
      </c>
    </row>
    <row r="141" spans="1:11" ht="23.25" customHeight="1">
      <c r="A141" s="131">
        <v>2023</v>
      </c>
      <c r="B141" s="220" t="s">
        <v>942</v>
      </c>
      <c r="C141" s="221"/>
      <c r="D141" s="220" t="s">
        <v>960</v>
      </c>
      <c r="E141" s="221"/>
      <c r="F141" s="220">
        <v>120</v>
      </c>
      <c r="G141" s="221"/>
      <c r="H141" s="463">
        <v>3067</v>
      </c>
      <c r="I141" s="464"/>
      <c r="J141" s="465"/>
      <c r="K141" s="184">
        <v>2</v>
      </c>
    </row>
    <row r="142" spans="1:11" ht="23.25" customHeight="1">
      <c r="A142" s="131">
        <v>2023</v>
      </c>
      <c r="B142" s="220" t="s">
        <v>942</v>
      </c>
      <c r="C142" s="221"/>
      <c r="D142" s="220" t="s">
        <v>944</v>
      </c>
      <c r="E142" s="221"/>
      <c r="F142" s="220">
        <v>120</v>
      </c>
      <c r="G142" s="221"/>
      <c r="H142" s="463">
        <v>16722</v>
      </c>
      <c r="I142" s="464"/>
      <c r="J142" s="465"/>
      <c r="K142" s="184">
        <v>8</v>
      </c>
    </row>
    <row r="143" spans="1:11" ht="23.25" customHeight="1">
      <c r="A143" s="131">
        <v>2023</v>
      </c>
      <c r="B143" s="220" t="s">
        <v>946</v>
      </c>
      <c r="C143" s="221"/>
      <c r="D143" s="220" t="s">
        <v>943</v>
      </c>
      <c r="E143" s="221"/>
      <c r="F143" s="220">
        <v>30</v>
      </c>
      <c r="G143" s="221"/>
      <c r="H143" s="463">
        <v>10200</v>
      </c>
      <c r="I143" s="464"/>
      <c r="J143" s="465"/>
      <c r="K143" s="184">
        <v>2</v>
      </c>
    </row>
    <row r="144" spans="1:11" ht="23.25" customHeight="1">
      <c r="A144" s="131">
        <v>2023</v>
      </c>
      <c r="B144" s="220" t="s">
        <v>946</v>
      </c>
      <c r="C144" s="221"/>
      <c r="D144" s="220" t="s">
        <v>947</v>
      </c>
      <c r="E144" s="221"/>
      <c r="F144" s="220">
        <v>40</v>
      </c>
      <c r="G144" s="221"/>
      <c r="H144" s="463">
        <v>90000</v>
      </c>
      <c r="I144" s="464"/>
      <c r="J144" s="465"/>
      <c r="K144" s="184">
        <v>17</v>
      </c>
    </row>
    <row r="145" spans="1:11" ht="23.25" customHeight="1">
      <c r="A145" s="131">
        <v>2023</v>
      </c>
      <c r="B145" s="220" t="s">
        <v>946</v>
      </c>
      <c r="C145" s="221"/>
      <c r="D145" s="220" t="s">
        <v>947</v>
      </c>
      <c r="E145" s="221"/>
      <c r="F145" s="220">
        <v>32</v>
      </c>
      <c r="G145" s="221"/>
      <c r="H145" s="463">
        <v>30000</v>
      </c>
      <c r="I145" s="464"/>
      <c r="J145" s="465"/>
      <c r="K145" s="184">
        <v>6</v>
      </c>
    </row>
    <row r="146" spans="1:11" ht="23.25" customHeight="1">
      <c r="A146" s="131">
        <v>2023</v>
      </c>
      <c r="B146" s="220" t="s">
        <v>946</v>
      </c>
      <c r="C146" s="221"/>
      <c r="D146" s="220" t="s">
        <v>947</v>
      </c>
      <c r="E146" s="221"/>
      <c r="F146" s="220">
        <v>69</v>
      </c>
      <c r="G146" s="221"/>
      <c r="H146" s="463">
        <v>43500</v>
      </c>
      <c r="I146" s="464"/>
      <c r="J146" s="465"/>
      <c r="K146" s="184">
        <v>8</v>
      </c>
    </row>
    <row r="147" spans="1:11" ht="23.25" customHeight="1">
      <c r="A147" s="131">
        <v>2023</v>
      </c>
      <c r="B147" s="220" t="s">
        <v>946</v>
      </c>
      <c r="C147" s="221"/>
      <c r="D147" s="220" t="s">
        <v>947</v>
      </c>
      <c r="E147" s="221"/>
      <c r="F147" s="220">
        <v>20</v>
      </c>
      <c r="G147" s="221"/>
      <c r="H147" s="463">
        <v>43488</v>
      </c>
      <c r="I147" s="464"/>
      <c r="J147" s="465"/>
      <c r="K147" s="184">
        <v>8</v>
      </c>
    </row>
    <row r="148" spans="1:11" ht="23.25" customHeight="1">
      <c r="A148" s="131">
        <v>2023</v>
      </c>
      <c r="B148" s="220" t="s">
        <v>946</v>
      </c>
      <c r="C148" s="221"/>
      <c r="D148" s="220" t="s">
        <v>943</v>
      </c>
      <c r="E148" s="221"/>
      <c r="F148" s="220">
        <v>30</v>
      </c>
      <c r="G148" s="221"/>
      <c r="H148" s="463">
        <v>8100</v>
      </c>
      <c r="I148" s="464"/>
      <c r="J148" s="465"/>
      <c r="K148" s="184">
        <v>2</v>
      </c>
    </row>
    <row r="149" spans="1:11" ht="23.25" customHeight="1">
      <c r="A149" s="131">
        <v>2023</v>
      </c>
      <c r="B149" s="220" t="s">
        <v>942</v>
      </c>
      <c r="C149" s="221"/>
      <c r="D149" s="220" t="s">
        <v>927</v>
      </c>
      <c r="E149" s="221"/>
      <c r="F149" s="220">
        <v>30</v>
      </c>
      <c r="G149" s="221"/>
      <c r="H149" s="463">
        <v>8970</v>
      </c>
      <c r="I149" s="464"/>
      <c r="J149" s="465"/>
      <c r="K149" s="184">
        <v>4</v>
      </c>
    </row>
    <row r="150" spans="1:11" ht="23.25" customHeight="1">
      <c r="A150" s="131">
        <v>2023</v>
      </c>
      <c r="B150" s="220" t="s">
        <v>942</v>
      </c>
      <c r="C150" s="221"/>
      <c r="D150" s="220" t="s">
        <v>961</v>
      </c>
      <c r="E150" s="221"/>
      <c r="F150" s="220">
        <v>13</v>
      </c>
      <c r="G150" s="221"/>
      <c r="H150" s="463">
        <v>10140</v>
      </c>
      <c r="I150" s="464"/>
      <c r="J150" s="465"/>
      <c r="K150" s="184">
        <v>5</v>
      </c>
    </row>
    <row r="151" spans="1:11" ht="23.25" customHeight="1">
      <c r="A151" s="131">
        <v>2023</v>
      </c>
      <c r="B151" s="220" t="s">
        <v>949</v>
      </c>
      <c r="C151" s="221"/>
      <c r="D151" s="220" t="s">
        <v>950</v>
      </c>
      <c r="E151" s="221"/>
      <c r="F151" s="220">
        <v>45</v>
      </c>
      <c r="G151" s="221"/>
      <c r="H151" s="463">
        <v>1185844</v>
      </c>
      <c r="I151" s="464"/>
      <c r="J151" s="465"/>
      <c r="K151" s="184">
        <v>41</v>
      </c>
    </row>
    <row r="152" spans="1:11" ht="23.25" customHeight="1">
      <c r="A152" s="131">
        <v>2023</v>
      </c>
      <c r="B152" s="220" t="s">
        <v>949</v>
      </c>
      <c r="C152" s="221"/>
      <c r="D152" s="220" t="s">
        <v>951</v>
      </c>
      <c r="E152" s="221"/>
      <c r="F152" s="220">
        <v>150</v>
      </c>
      <c r="G152" s="221"/>
      <c r="H152" s="463">
        <v>1160842</v>
      </c>
      <c r="I152" s="464"/>
      <c r="J152" s="465"/>
      <c r="K152" s="184">
        <v>40</v>
      </c>
    </row>
    <row r="153" spans="1:11" ht="23.25" customHeight="1">
      <c r="A153" s="131">
        <v>2023</v>
      </c>
      <c r="B153" s="220" t="s">
        <v>949</v>
      </c>
      <c r="C153" s="221"/>
      <c r="D153" s="220" t="s">
        <v>952</v>
      </c>
      <c r="E153" s="221"/>
      <c r="F153" s="220">
        <v>90</v>
      </c>
      <c r="G153" s="221"/>
      <c r="H153" s="463">
        <v>331214</v>
      </c>
      <c r="I153" s="464"/>
      <c r="J153" s="465"/>
      <c r="K153" s="184">
        <v>11</v>
      </c>
    </row>
    <row r="154" spans="1:11" ht="23.25" customHeight="1">
      <c r="A154" s="131">
        <v>2023</v>
      </c>
      <c r="B154" s="220" t="s">
        <v>949</v>
      </c>
      <c r="C154" s="221"/>
      <c r="D154" s="220" t="s">
        <v>953</v>
      </c>
      <c r="E154" s="221"/>
      <c r="F154" s="220">
        <v>90</v>
      </c>
      <c r="G154" s="221"/>
      <c r="H154" s="463">
        <v>151498</v>
      </c>
      <c r="I154" s="464"/>
      <c r="J154" s="465"/>
      <c r="K154" s="184">
        <v>5</v>
      </c>
    </row>
    <row r="155" spans="1:11" ht="23.25" customHeight="1">
      <c r="A155" s="131">
        <v>2023</v>
      </c>
      <c r="B155" s="220" t="s">
        <v>949</v>
      </c>
      <c r="C155" s="221"/>
      <c r="D155" s="220" t="s">
        <v>954</v>
      </c>
      <c r="E155" s="221"/>
      <c r="F155" s="220">
        <v>90</v>
      </c>
      <c r="G155" s="221"/>
      <c r="H155" s="463">
        <v>61798</v>
      </c>
      <c r="I155" s="464"/>
      <c r="J155" s="465"/>
      <c r="K155" s="184">
        <v>2</v>
      </c>
    </row>
    <row r="156" spans="1:11" ht="23.25" customHeight="1">
      <c r="A156" s="131">
        <v>2022</v>
      </c>
      <c r="B156" s="220" t="s">
        <v>946</v>
      </c>
      <c r="C156" s="221" t="s">
        <v>962</v>
      </c>
      <c r="D156" s="220" t="s">
        <v>963</v>
      </c>
      <c r="E156" s="221"/>
      <c r="F156" s="220">
        <v>5</v>
      </c>
      <c r="G156" s="221"/>
      <c r="H156" s="463">
        <v>13806</v>
      </c>
      <c r="I156" s="464"/>
      <c r="J156" s="465"/>
      <c r="K156" s="184">
        <v>5</v>
      </c>
    </row>
    <row r="157" spans="1:11" ht="23.25" customHeight="1">
      <c r="A157" s="131">
        <v>2022</v>
      </c>
      <c r="B157" s="220" t="s">
        <v>942</v>
      </c>
      <c r="C157" s="221" t="s">
        <v>962</v>
      </c>
      <c r="D157" s="220" t="s">
        <v>927</v>
      </c>
      <c r="E157" s="221"/>
      <c r="F157" s="220">
        <v>12</v>
      </c>
      <c r="G157" s="221"/>
      <c r="H157" s="463">
        <v>31152</v>
      </c>
      <c r="I157" s="464"/>
      <c r="J157" s="465"/>
      <c r="K157" s="184">
        <v>57</v>
      </c>
    </row>
    <row r="158" spans="1:11" ht="23.25" customHeight="1">
      <c r="A158" s="131">
        <v>2022</v>
      </c>
      <c r="B158" s="220" t="s">
        <v>946</v>
      </c>
      <c r="C158" s="221" t="s">
        <v>962</v>
      </c>
      <c r="D158" s="220" t="s">
        <v>927</v>
      </c>
      <c r="E158" s="221"/>
      <c r="F158" s="220">
        <v>2</v>
      </c>
      <c r="G158" s="221"/>
      <c r="H158" s="463">
        <v>4425</v>
      </c>
      <c r="I158" s="464"/>
      <c r="J158" s="465"/>
      <c r="K158" s="184">
        <v>1</v>
      </c>
    </row>
    <row r="159" spans="1:11" ht="23.25" customHeight="1">
      <c r="A159" s="131">
        <v>2022</v>
      </c>
      <c r="B159" s="220" t="s">
        <v>946</v>
      </c>
      <c r="C159" s="221" t="s">
        <v>962</v>
      </c>
      <c r="D159" s="220" t="s">
        <v>927</v>
      </c>
      <c r="E159" s="221"/>
      <c r="F159" s="220">
        <v>15</v>
      </c>
      <c r="G159" s="221"/>
      <c r="H159" s="463">
        <v>36580</v>
      </c>
      <c r="I159" s="464"/>
      <c r="J159" s="465"/>
      <c r="K159" s="184">
        <v>12</v>
      </c>
    </row>
    <row r="160" spans="1:11" ht="23.25" customHeight="1">
      <c r="A160" s="131">
        <v>2022</v>
      </c>
      <c r="B160" s="220" t="s">
        <v>946</v>
      </c>
      <c r="C160" s="221" t="s">
        <v>962</v>
      </c>
      <c r="D160" s="220" t="s">
        <v>927</v>
      </c>
      <c r="E160" s="221"/>
      <c r="F160" s="220">
        <v>4</v>
      </c>
      <c r="G160" s="221"/>
      <c r="H160" s="463">
        <v>10266</v>
      </c>
      <c r="I160" s="464"/>
      <c r="J160" s="465"/>
      <c r="K160" s="184">
        <v>3</v>
      </c>
    </row>
    <row r="161" spans="1:11" ht="23.25" customHeight="1">
      <c r="A161" s="131">
        <v>2022</v>
      </c>
      <c r="B161" s="220" t="s">
        <v>946</v>
      </c>
      <c r="C161" s="221" t="s">
        <v>929</v>
      </c>
      <c r="D161" s="220" t="s">
        <v>929</v>
      </c>
      <c r="E161" s="221"/>
      <c r="F161" s="220">
        <v>30</v>
      </c>
      <c r="G161" s="221"/>
      <c r="H161" s="463">
        <v>92040</v>
      </c>
      <c r="I161" s="464"/>
      <c r="J161" s="465"/>
      <c r="K161" s="184">
        <v>31</v>
      </c>
    </row>
    <row r="162" spans="1:11" ht="23.25" customHeight="1">
      <c r="A162" s="131">
        <v>2022</v>
      </c>
      <c r="B162" s="220" t="s">
        <v>946</v>
      </c>
      <c r="C162" s="221" t="s">
        <v>962</v>
      </c>
      <c r="D162" s="220" t="s">
        <v>927</v>
      </c>
      <c r="E162" s="221"/>
      <c r="F162" s="220">
        <v>3</v>
      </c>
      <c r="G162" s="221"/>
      <c r="H162" s="463">
        <v>7080</v>
      </c>
      <c r="I162" s="464"/>
      <c r="J162" s="465"/>
      <c r="K162" s="184">
        <v>2</v>
      </c>
    </row>
    <row r="163" spans="1:11" ht="23.25" customHeight="1">
      <c r="A163" s="131">
        <v>2022</v>
      </c>
      <c r="B163" s="220" t="s">
        <v>942</v>
      </c>
      <c r="C163" s="221" t="s">
        <v>962</v>
      </c>
      <c r="D163" s="220" t="s">
        <v>927</v>
      </c>
      <c r="E163" s="221"/>
      <c r="F163" s="220">
        <v>12</v>
      </c>
      <c r="G163" s="221"/>
      <c r="H163" s="463">
        <v>23600</v>
      </c>
      <c r="I163" s="464"/>
      <c r="J163" s="465"/>
      <c r="K163" s="184">
        <v>43</v>
      </c>
    </row>
    <row r="164" spans="1:11" ht="23.25" customHeight="1">
      <c r="A164" s="131">
        <v>2022</v>
      </c>
      <c r="B164" s="220" t="s">
        <v>946</v>
      </c>
      <c r="C164" s="221" t="s">
        <v>929</v>
      </c>
      <c r="D164" s="220" t="s">
        <v>964</v>
      </c>
      <c r="E164" s="221"/>
      <c r="F164" s="220">
        <v>40</v>
      </c>
      <c r="G164" s="221"/>
      <c r="H164" s="463">
        <v>70800</v>
      </c>
      <c r="I164" s="464"/>
      <c r="J164" s="465"/>
      <c r="K164" s="184">
        <v>24</v>
      </c>
    </row>
    <row r="165" spans="1:11" ht="23.25" customHeight="1">
      <c r="A165" s="131">
        <v>2022</v>
      </c>
      <c r="B165" s="220" t="s">
        <v>946</v>
      </c>
      <c r="C165" s="221" t="s">
        <v>962</v>
      </c>
      <c r="D165" s="220" t="s">
        <v>929</v>
      </c>
      <c r="E165" s="221"/>
      <c r="F165" s="220">
        <v>35</v>
      </c>
      <c r="G165" s="221"/>
      <c r="H165" s="463">
        <v>61360</v>
      </c>
      <c r="I165" s="464"/>
      <c r="J165" s="465"/>
      <c r="K165" s="184">
        <v>21</v>
      </c>
    </row>
    <row r="166" spans="1:11" ht="23.25" customHeight="1">
      <c r="A166" s="131">
        <v>2022</v>
      </c>
      <c r="B166" s="220" t="s">
        <v>949</v>
      </c>
      <c r="C166" s="221"/>
      <c r="D166" s="220" t="s">
        <v>950</v>
      </c>
      <c r="E166" s="221"/>
      <c r="F166" s="220">
        <v>45</v>
      </c>
      <c r="G166" s="221"/>
      <c r="H166" s="463">
        <v>892620</v>
      </c>
      <c r="I166" s="464"/>
      <c r="J166" s="465"/>
      <c r="K166" s="184">
        <v>28</v>
      </c>
    </row>
    <row r="167" spans="1:11" ht="23.25" customHeight="1">
      <c r="A167" s="131">
        <v>2022</v>
      </c>
      <c r="B167" s="220" t="s">
        <v>949</v>
      </c>
      <c r="C167" s="221"/>
      <c r="D167" s="220" t="s">
        <v>951</v>
      </c>
      <c r="E167" s="221"/>
      <c r="F167" s="220">
        <v>150</v>
      </c>
      <c r="G167" s="221"/>
      <c r="H167" s="463">
        <v>1092061</v>
      </c>
      <c r="I167" s="464"/>
      <c r="J167" s="465"/>
      <c r="K167" s="184">
        <v>35</v>
      </c>
    </row>
    <row r="168" spans="1:11" ht="23.25" customHeight="1">
      <c r="A168" s="131">
        <v>2022</v>
      </c>
      <c r="B168" s="220" t="s">
        <v>949</v>
      </c>
      <c r="C168" s="221"/>
      <c r="D168" s="220" t="s">
        <v>965</v>
      </c>
      <c r="E168" s="221"/>
      <c r="F168" s="220">
        <v>30</v>
      </c>
      <c r="G168" s="221"/>
      <c r="H168" s="463">
        <v>633609</v>
      </c>
      <c r="I168" s="464"/>
      <c r="J168" s="465"/>
      <c r="K168" s="184">
        <v>20</v>
      </c>
    </row>
    <row r="169" spans="1:11" ht="23.25" customHeight="1">
      <c r="A169" s="131">
        <v>2022</v>
      </c>
      <c r="B169" s="220" t="s">
        <v>949</v>
      </c>
      <c r="C169" s="221"/>
      <c r="D169" s="220" t="s">
        <v>952</v>
      </c>
      <c r="E169" s="221"/>
      <c r="F169" s="220">
        <v>90</v>
      </c>
      <c r="G169" s="221"/>
      <c r="H169" s="463">
        <v>338360</v>
      </c>
      <c r="I169" s="464"/>
      <c r="J169" s="465"/>
      <c r="K169" s="184">
        <v>11</v>
      </c>
    </row>
    <row r="170" spans="1:11" ht="23.25" customHeight="1">
      <c r="A170" s="131">
        <v>2022</v>
      </c>
      <c r="B170" s="220" t="s">
        <v>949</v>
      </c>
      <c r="C170" s="221"/>
      <c r="D170" s="220" t="s">
        <v>953</v>
      </c>
      <c r="E170" s="221"/>
      <c r="F170" s="220">
        <v>90</v>
      </c>
      <c r="G170" s="221"/>
      <c r="H170" s="463">
        <v>142522</v>
      </c>
      <c r="I170" s="464"/>
      <c r="J170" s="465"/>
      <c r="K170" s="184">
        <v>5</v>
      </c>
    </row>
    <row r="171" spans="1:11" ht="23.25" customHeight="1">
      <c r="A171" s="131">
        <v>2022</v>
      </c>
      <c r="B171" s="220" t="s">
        <v>949</v>
      </c>
      <c r="C171" s="221"/>
      <c r="D171" s="220" t="s">
        <v>954</v>
      </c>
      <c r="E171" s="221"/>
      <c r="F171" s="220">
        <v>90</v>
      </c>
      <c r="G171" s="221"/>
      <c r="H171" s="463">
        <v>58136</v>
      </c>
      <c r="I171" s="464"/>
      <c r="J171" s="465"/>
      <c r="K171" s="184">
        <v>2</v>
      </c>
    </row>
    <row r="172" spans="1:11" ht="23.25" customHeight="1">
      <c r="A172" s="131">
        <v>2021</v>
      </c>
      <c r="B172" s="220" t="s">
        <v>946</v>
      </c>
      <c r="C172" s="221" t="s">
        <v>962</v>
      </c>
      <c r="D172" s="220" t="s">
        <v>966</v>
      </c>
      <c r="E172" s="221"/>
      <c r="F172" s="220">
        <v>25</v>
      </c>
      <c r="G172" s="221"/>
      <c r="H172" s="463">
        <v>34125</v>
      </c>
      <c r="I172" s="464"/>
      <c r="J172" s="465"/>
      <c r="K172" s="184">
        <v>21</v>
      </c>
    </row>
    <row r="173" spans="1:11" ht="23.25" customHeight="1">
      <c r="A173" s="131">
        <v>2021</v>
      </c>
      <c r="B173" s="220" t="s">
        <v>946</v>
      </c>
      <c r="C173" s="221" t="s">
        <v>962</v>
      </c>
      <c r="D173" s="220" t="s">
        <v>967</v>
      </c>
      <c r="E173" s="221"/>
      <c r="F173" s="220">
        <v>12</v>
      </c>
      <c r="G173" s="221"/>
      <c r="H173" s="463">
        <v>20945</v>
      </c>
      <c r="I173" s="464"/>
      <c r="J173" s="465"/>
      <c r="K173" s="184">
        <v>13</v>
      </c>
    </row>
    <row r="174" spans="1:11" ht="23.25" customHeight="1">
      <c r="A174" s="131">
        <v>2021</v>
      </c>
      <c r="B174" s="220" t="s">
        <v>942</v>
      </c>
      <c r="C174" s="221" t="s">
        <v>962</v>
      </c>
      <c r="D174" s="220" t="s">
        <v>968</v>
      </c>
      <c r="E174" s="221"/>
      <c r="F174" s="220">
        <v>8</v>
      </c>
      <c r="G174" s="221"/>
      <c r="H174" s="463">
        <v>21874</v>
      </c>
      <c r="I174" s="464"/>
      <c r="J174" s="465"/>
      <c r="K174" s="184">
        <v>37</v>
      </c>
    </row>
    <row r="175" spans="1:11" ht="23.25" customHeight="1">
      <c r="A175" s="131">
        <v>2021</v>
      </c>
      <c r="B175" s="220" t="s">
        <v>946</v>
      </c>
      <c r="C175" s="221" t="s">
        <v>962</v>
      </c>
      <c r="D175" s="220" t="s">
        <v>943</v>
      </c>
      <c r="E175" s="221"/>
      <c r="F175" s="220">
        <v>3</v>
      </c>
      <c r="G175" s="221"/>
      <c r="H175" s="463">
        <v>7434</v>
      </c>
      <c r="I175" s="464"/>
      <c r="J175" s="465"/>
      <c r="K175" s="184">
        <v>4</v>
      </c>
    </row>
    <row r="176" spans="1:11" ht="23.25" customHeight="1">
      <c r="A176" s="131">
        <v>2021</v>
      </c>
      <c r="B176" s="220" t="s">
        <v>946</v>
      </c>
      <c r="C176" s="221" t="s">
        <v>962</v>
      </c>
      <c r="D176" s="220" t="s">
        <v>969</v>
      </c>
      <c r="E176" s="221"/>
      <c r="F176" s="220">
        <v>6</v>
      </c>
      <c r="G176" s="221"/>
      <c r="H176" s="463">
        <v>16933</v>
      </c>
      <c r="I176" s="464"/>
      <c r="J176" s="465"/>
      <c r="K176" s="184">
        <v>10</v>
      </c>
    </row>
    <row r="177" spans="1:19" ht="23.25" customHeight="1">
      <c r="A177" s="131">
        <v>2021</v>
      </c>
      <c r="B177" s="220" t="s">
        <v>942</v>
      </c>
      <c r="C177" s="221" t="s">
        <v>962</v>
      </c>
      <c r="D177" s="220" t="s">
        <v>927</v>
      </c>
      <c r="E177" s="221"/>
      <c r="F177" s="220">
        <v>25</v>
      </c>
      <c r="G177" s="221"/>
      <c r="H177" s="463">
        <v>37760</v>
      </c>
      <c r="I177" s="464"/>
      <c r="J177" s="465"/>
      <c r="K177" s="184">
        <v>63</v>
      </c>
    </row>
    <row r="178" spans="1:19" ht="23.25" customHeight="1">
      <c r="A178" s="131">
        <v>2021</v>
      </c>
      <c r="B178" s="220" t="s">
        <v>946</v>
      </c>
      <c r="C178" s="221" t="s">
        <v>962</v>
      </c>
      <c r="D178" s="220" t="s">
        <v>927</v>
      </c>
      <c r="E178" s="221"/>
      <c r="F178" s="220">
        <v>18</v>
      </c>
      <c r="G178" s="221"/>
      <c r="H178" s="463">
        <v>49560</v>
      </c>
      <c r="I178" s="464"/>
      <c r="J178" s="465"/>
      <c r="K178" s="184">
        <v>30</v>
      </c>
    </row>
    <row r="179" spans="1:19" ht="23.25" customHeight="1">
      <c r="A179" s="131">
        <v>2021</v>
      </c>
      <c r="B179" s="220" t="s">
        <v>946</v>
      </c>
      <c r="C179" s="221" t="s">
        <v>962</v>
      </c>
      <c r="D179" s="220" t="s">
        <v>927</v>
      </c>
      <c r="E179" s="221"/>
      <c r="F179" s="220">
        <v>15</v>
      </c>
      <c r="G179" s="221"/>
      <c r="H179" s="463">
        <v>36580</v>
      </c>
      <c r="I179" s="464"/>
      <c r="J179" s="465"/>
      <c r="K179" s="184">
        <v>22</v>
      </c>
    </row>
    <row r="180" spans="1:19" ht="23.25" customHeight="1">
      <c r="A180" s="131">
        <v>2021</v>
      </c>
      <c r="B180" s="220" t="s">
        <v>949</v>
      </c>
      <c r="C180" s="221"/>
      <c r="D180" s="220" t="s">
        <v>950</v>
      </c>
      <c r="E180" s="221"/>
      <c r="F180" s="220">
        <v>45</v>
      </c>
      <c r="G180" s="221"/>
      <c r="H180" s="463">
        <v>1032489</v>
      </c>
      <c r="I180" s="464"/>
      <c r="J180" s="465"/>
      <c r="K180" s="184">
        <v>39</v>
      </c>
    </row>
    <row r="181" spans="1:19" ht="23.25" customHeight="1">
      <c r="A181" s="131">
        <v>2021</v>
      </c>
      <c r="B181" s="220" t="s">
        <v>949</v>
      </c>
      <c r="C181" s="221"/>
      <c r="D181" s="220" t="s">
        <v>951</v>
      </c>
      <c r="E181" s="221"/>
      <c r="F181" s="220">
        <v>90</v>
      </c>
      <c r="G181" s="221"/>
      <c r="H181" s="463">
        <v>1026088</v>
      </c>
      <c r="I181" s="464"/>
      <c r="J181" s="465"/>
      <c r="K181" s="184">
        <v>39</v>
      </c>
    </row>
    <row r="182" spans="1:19" ht="23.25" customHeight="1">
      <c r="A182" s="131">
        <v>2021</v>
      </c>
      <c r="B182" s="220" t="s">
        <v>949</v>
      </c>
      <c r="C182" s="221"/>
      <c r="D182" s="220" t="s">
        <v>952</v>
      </c>
      <c r="E182" s="221"/>
      <c r="F182" s="220">
        <v>90</v>
      </c>
      <c r="G182" s="221"/>
      <c r="H182" s="463">
        <v>311013</v>
      </c>
      <c r="I182" s="464"/>
      <c r="J182" s="465"/>
      <c r="K182" s="184">
        <v>12</v>
      </c>
    </row>
    <row r="183" spans="1:19" ht="23.25" customHeight="1">
      <c r="A183" s="131">
        <v>2021</v>
      </c>
      <c r="B183" s="220" t="s">
        <v>949</v>
      </c>
      <c r="C183" s="221"/>
      <c r="D183" s="220" t="s">
        <v>953</v>
      </c>
      <c r="E183" s="221"/>
      <c r="F183" s="220">
        <v>90</v>
      </c>
      <c r="G183" s="221"/>
      <c r="H183" s="463">
        <v>133913</v>
      </c>
      <c r="I183" s="464"/>
      <c r="J183" s="465"/>
      <c r="K183" s="184">
        <v>5</v>
      </c>
    </row>
    <row r="184" spans="1:19" ht="23.25" customHeight="1">
      <c r="A184" s="131">
        <v>2021</v>
      </c>
      <c r="B184" s="220" t="s">
        <v>949</v>
      </c>
      <c r="C184" s="221"/>
      <c r="D184" s="220" t="s">
        <v>954</v>
      </c>
      <c r="E184" s="221"/>
      <c r="F184" s="220">
        <v>90</v>
      </c>
      <c r="G184" s="221"/>
      <c r="H184" s="463">
        <v>54624</v>
      </c>
      <c r="I184" s="464"/>
      <c r="J184" s="465"/>
      <c r="K184" s="184">
        <v>2</v>
      </c>
    </row>
    <row r="185" spans="1:19" ht="23.25" customHeight="1">
      <c r="A185" s="131">
        <v>2021</v>
      </c>
      <c r="B185" s="220" t="s">
        <v>949</v>
      </c>
      <c r="C185" s="221"/>
      <c r="D185" s="220" t="s">
        <v>970</v>
      </c>
      <c r="E185" s="221"/>
      <c r="F185" s="220">
        <v>120</v>
      </c>
      <c r="G185" s="221"/>
      <c r="H185" s="463">
        <v>104582</v>
      </c>
      <c r="I185" s="464"/>
      <c r="J185" s="465"/>
      <c r="K185" s="184">
        <v>4</v>
      </c>
    </row>
    <row r="186" spans="1:19" ht="23.25" customHeight="1">
      <c r="A186" s="131"/>
      <c r="B186" s="220"/>
      <c r="C186" s="221"/>
      <c r="D186" s="220"/>
      <c r="E186" s="221"/>
      <c r="F186" s="220"/>
      <c r="G186" s="221"/>
      <c r="H186" s="463"/>
      <c r="I186" s="464"/>
      <c r="J186" s="465"/>
      <c r="K186" s="184"/>
    </row>
    <row r="187" spans="1:19" ht="23.25" customHeight="1">
      <c r="A187" s="131"/>
      <c r="B187" s="220"/>
      <c r="C187" s="221"/>
      <c r="D187" s="220"/>
      <c r="E187" s="221"/>
      <c r="F187" s="220"/>
      <c r="G187" s="221"/>
      <c r="H187" s="463"/>
      <c r="I187" s="464"/>
      <c r="J187" s="465"/>
      <c r="K187" s="184"/>
    </row>
    <row r="188" spans="1:19" ht="23.25" customHeight="1">
      <c r="A188" s="131"/>
      <c r="B188" s="220"/>
      <c r="C188" s="221"/>
      <c r="D188" s="220"/>
      <c r="E188" s="221"/>
      <c r="F188" s="220"/>
      <c r="G188" s="221"/>
      <c r="H188" s="463"/>
      <c r="I188" s="464"/>
      <c r="J188" s="465"/>
      <c r="K188" s="184"/>
    </row>
    <row r="189" spans="1:19" ht="26.25" customHeight="1">
      <c r="A189" s="376" t="s">
        <v>381</v>
      </c>
      <c r="B189" s="376"/>
      <c r="C189" s="376"/>
      <c r="D189" s="376"/>
      <c r="E189" s="376"/>
      <c r="F189" s="376"/>
      <c r="G189" s="376"/>
      <c r="H189" s="376"/>
      <c r="I189" s="376"/>
      <c r="J189" s="376"/>
      <c r="K189" s="376"/>
      <c r="M189" s="63" t="s">
        <v>396</v>
      </c>
      <c r="N189" s="61" t="s">
        <v>397</v>
      </c>
      <c r="S189" s="67">
        <v>0</v>
      </c>
    </row>
    <row r="190" spans="1:19" ht="26.25" customHeight="1">
      <c r="A190" s="376" t="s">
        <v>373</v>
      </c>
      <c r="B190" s="376"/>
      <c r="C190" s="376"/>
      <c r="D190" s="376"/>
      <c r="E190" s="376"/>
      <c r="F190" s="376"/>
      <c r="G190" s="376"/>
      <c r="H190" s="376"/>
      <c r="I190" s="376"/>
      <c r="J190" s="376"/>
      <c r="K190" s="376"/>
    </row>
    <row r="191" spans="1:19" ht="25.25" customHeight="1">
      <c r="A191" s="268" t="s">
        <v>578</v>
      </c>
      <c r="B191" s="268"/>
      <c r="C191" s="268"/>
      <c r="D191" s="268"/>
      <c r="E191" s="268"/>
      <c r="F191" s="268"/>
      <c r="G191" s="268"/>
      <c r="H191" s="268"/>
      <c r="I191" s="268"/>
      <c r="J191" s="268"/>
      <c r="K191" s="268"/>
    </row>
    <row r="192" spans="1:19" ht="13">
      <c r="A192" s="209" t="s">
        <v>293</v>
      </c>
      <c r="B192" s="209"/>
      <c r="C192" s="209"/>
      <c r="D192" s="209"/>
      <c r="E192" s="209"/>
      <c r="F192" s="209"/>
      <c r="G192" s="209"/>
      <c r="H192" s="209"/>
      <c r="I192" s="209"/>
      <c r="J192" s="209"/>
      <c r="K192" s="209"/>
    </row>
    <row r="193" spans="1:19" ht="13">
      <c r="A193" s="218"/>
      <c r="B193" s="218"/>
      <c r="C193" s="218"/>
      <c r="D193" s="218"/>
      <c r="E193" s="218"/>
      <c r="F193" s="219"/>
      <c r="G193" s="99" t="s">
        <v>1</v>
      </c>
      <c r="H193" s="99" t="s">
        <v>2</v>
      </c>
      <c r="I193" s="207" t="s">
        <v>3</v>
      </c>
      <c r="J193" s="207"/>
      <c r="K193" s="207"/>
      <c r="M193" s="54" t="s">
        <v>388</v>
      </c>
    </row>
    <row r="194" spans="1:19" ht="47.25" customHeight="1">
      <c r="A194" s="222" t="s">
        <v>294</v>
      </c>
      <c r="B194" s="222"/>
      <c r="C194" s="222"/>
      <c r="D194" s="222"/>
      <c r="E194" s="222"/>
      <c r="F194" s="222"/>
      <c r="G194" s="98"/>
      <c r="H194" s="98" t="s">
        <v>15</v>
      </c>
      <c r="I194" s="220" t="s">
        <v>907</v>
      </c>
      <c r="J194" s="237"/>
      <c r="K194" s="221"/>
      <c r="M194" s="55" t="str">
        <f>CONCATENATE("(",LEN(I194),")")</f>
        <v>(119)</v>
      </c>
      <c r="N194" s="53" t="str">
        <f>IF(( AND(G194="x",H194="x") ),"(*) Marcar solo un valor: Si o No",IF(AND(H194="x",LEN(I194)=0),"(*) Completar la celda de explicación",
CONCATENATE("(Si/No) Marcar con 'X' solo uno de los campos. (Explicación) Longitud Máxima de ",Explicacion_LongMaximo," caracteres")))</f>
        <v>(Si/No) Marcar con 'X' solo uno de los campos. (Explicación) Longitud Máxima de 1000 caracteres</v>
      </c>
      <c r="S194" s="67">
        <v>117</v>
      </c>
    </row>
    <row r="195" spans="1:19" ht="50.25" customHeight="1">
      <c r="A195" s="312" t="s">
        <v>295</v>
      </c>
      <c r="B195" s="312"/>
      <c r="C195" s="312"/>
      <c r="D195" s="312"/>
      <c r="E195" s="312"/>
      <c r="F195" s="312"/>
      <c r="G195" s="312"/>
      <c r="H195" s="312"/>
      <c r="I195" s="312"/>
      <c r="J195" s="312"/>
      <c r="K195" s="312"/>
    </row>
    <row r="196" spans="1:19" ht="14.5">
      <c r="A196" s="27"/>
      <c r="B196" s="27"/>
      <c r="C196" s="27" t="s">
        <v>135</v>
      </c>
      <c r="D196" s="98" t="s">
        <v>15</v>
      </c>
      <c r="E196" s="4"/>
      <c r="F196" s="4"/>
      <c r="G196" s="31" t="s">
        <v>2</v>
      </c>
      <c r="I196" s="98"/>
      <c r="N196" s="41" t="str">
        <f>IF(( AND($D$196="x",$I$196="x") ),"(*) Marcar solo un valor: Si o No","")</f>
        <v/>
      </c>
      <c r="S196" s="67">
        <v>308</v>
      </c>
    </row>
    <row r="197" spans="1:19" ht="25.5" customHeight="1">
      <c r="A197" s="354" t="s">
        <v>767</v>
      </c>
      <c r="B197" s="354"/>
      <c r="C197" s="354"/>
      <c r="D197" s="354"/>
      <c r="E197" s="354"/>
      <c r="F197" s="354"/>
      <c r="G197" s="354"/>
      <c r="H197" s="354"/>
      <c r="I197" s="354"/>
      <c r="J197" s="354"/>
      <c r="K197" s="354"/>
      <c r="M197"/>
    </row>
    <row r="198" spans="1:19" ht="20.5">
      <c r="A198" s="223" t="s">
        <v>296</v>
      </c>
      <c r="B198" s="223"/>
      <c r="C198" s="223"/>
      <c r="D198" s="223"/>
      <c r="E198" s="223"/>
      <c r="F198" s="223"/>
      <c r="G198" s="223"/>
      <c r="H198" s="223"/>
      <c r="I198" s="223"/>
      <c r="J198" s="223"/>
      <c r="K198" s="223"/>
      <c r="M198" s="58" t="s">
        <v>394</v>
      </c>
      <c r="N198" s="62" t="s">
        <v>395</v>
      </c>
      <c r="S198" s="67">
        <v>309</v>
      </c>
    </row>
    <row r="199" spans="1:19">
      <c r="A199" s="208" t="s">
        <v>906</v>
      </c>
      <c r="B199" s="208"/>
      <c r="C199" s="208"/>
      <c r="D199" s="208"/>
      <c r="E199" s="208"/>
      <c r="F199" s="208"/>
      <c r="G199" s="208"/>
      <c r="H199" s="208"/>
      <c r="I199" s="208"/>
      <c r="J199" s="208"/>
      <c r="K199" s="208"/>
    </row>
    <row r="200" spans="1:19">
      <c r="A200" s="208" t="s">
        <v>905</v>
      </c>
      <c r="B200" s="208"/>
      <c r="C200" s="208"/>
      <c r="D200" s="208"/>
      <c r="E200" s="208"/>
      <c r="F200" s="208"/>
      <c r="G200" s="208"/>
      <c r="H200" s="208"/>
      <c r="I200" s="208"/>
      <c r="J200" s="208"/>
      <c r="K200" s="208"/>
    </row>
    <row r="201" spans="1:19">
      <c r="A201" s="208"/>
      <c r="B201" s="208"/>
      <c r="C201" s="208"/>
      <c r="D201" s="208"/>
      <c r="E201" s="208"/>
      <c r="F201" s="208"/>
      <c r="G201" s="208"/>
      <c r="H201" s="208"/>
      <c r="I201" s="208"/>
      <c r="J201" s="208"/>
      <c r="K201" s="208"/>
    </row>
    <row r="202" spans="1:19" ht="20">
      <c r="M202" s="63" t="s">
        <v>396</v>
      </c>
      <c r="N202" s="61" t="s">
        <v>397</v>
      </c>
      <c r="S202" s="67">
        <v>0</v>
      </c>
    </row>
  </sheetData>
  <sheetProtection algorithmName="SHA-512" hashValue="J4wCQgHxwoqHIZEllAw+i0XvVMaLvDy6z59mAVTnADbfTlam0rDqtyHrfZ/zKDmzqoMkLAKdz4hLMHB5iabXbg==" saltValue="rqgBES1J+fA/KxOwu0zAYA==" spinCount="100000" sheet="1" objects="1" scenarios="1" formatCells="0" formatRows="0" insertRows="0"/>
  <mergeCells count="663">
    <mergeCell ref="A194:F194"/>
    <mergeCell ref="I193:K193"/>
    <mergeCell ref="I194:K194"/>
    <mergeCell ref="A29:K29"/>
    <mergeCell ref="H37:J37"/>
    <mergeCell ref="D38:E38"/>
    <mergeCell ref="D188:E188"/>
    <mergeCell ref="H38:J38"/>
    <mergeCell ref="A192:K192"/>
    <mergeCell ref="F38:G38"/>
    <mergeCell ref="B37:C37"/>
    <mergeCell ref="A31:K31"/>
    <mergeCell ref="A36:K36"/>
    <mergeCell ref="I35:K35"/>
    <mergeCell ref="A34:F34"/>
    <mergeCell ref="A35:F35"/>
    <mergeCell ref="B148:C148"/>
    <mergeCell ref="B147:C147"/>
    <mergeCell ref="D147:E147"/>
    <mergeCell ref="F147:G147"/>
    <mergeCell ref="H147:J147"/>
    <mergeCell ref="D148:E148"/>
    <mergeCell ref="F148:G148"/>
    <mergeCell ref="H148:J148"/>
    <mergeCell ref="A1:K1"/>
    <mergeCell ref="A3:K3"/>
    <mergeCell ref="A4:F4"/>
    <mergeCell ref="A19:K19"/>
    <mergeCell ref="A12:B12"/>
    <mergeCell ref="B16:G16"/>
    <mergeCell ref="B15:G15"/>
    <mergeCell ref="A5:F5"/>
    <mergeCell ref="I4:K4"/>
    <mergeCell ref="I5:K5"/>
    <mergeCell ref="B17:K17"/>
    <mergeCell ref="B18:K18"/>
    <mergeCell ref="A13:K13"/>
    <mergeCell ref="A6:K6"/>
    <mergeCell ref="A7:B7"/>
    <mergeCell ref="B8:K8"/>
    <mergeCell ref="B9:G9"/>
    <mergeCell ref="B10:G10"/>
    <mergeCell ref="A11:K11"/>
    <mergeCell ref="A21:B21"/>
    <mergeCell ref="A20:K20"/>
    <mergeCell ref="B141:C141"/>
    <mergeCell ref="D141:E141"/>
    <mergeCell ref="A24:B24"/>
    <mergeCell ref="J27:K27"/>
    <mergeCell ref="B28:K28"/>
    <mergeCell ref="I34:K34"/>
    <mergeCell ref="A23:K23"/>
    <mergeCell ref="I33:K33"/>
    <mergeCell ref="A32:K32"/>
    <mergeCell ref="A33:F33"/>
    <mergeCell ref="B27:E27"/>
    <mergeCell ref="F27:I27"/>
    <mergeCell ref="B25:K25"/>
    <mergeCell ref="J26:K26"/>
    <mergeCell ref="B26:E26"/>
    <mergeCell ref="F26:I26"/>
    <mergeCell ref="B135:C135"/>
    <mergeCell ref="D135:E135"/>
    <mergeCell ref="F135:G135"/>
    <mergeCell ref="H135:J135"/>
    <mergeCell ref="B136:C136"/>
    <mergeCell ref="D136:E136"/>
    <mergeCell ref="D37:E37"/>
    <mergeCell ref="F37:G37"/>
    <mergeCell ref="A201:K201"/>
    <mergeCell ref="A199:K199"/>
    <mergeCell ref="A200:K200"/>
    <mergeCell ref="B38:C38"/>
    <mergeCell ref="B188:C188"/>
    <mergeCell ref="A198:K198"/>
    <mergeCell ref="A193:F193"/>
    <mergeCell ref="H188:J188"/>
    <mergeCell ref="F188:G188"/>
    <mergeCell ref="A191:K191"/>
    <mergeCell ref="A190:K190"/>
    <mergeCell ref="A189:K189"/>
    <mergeCell ref="A195:K195"/>
    <mergeCell ref="A197:K197"/>
    <mergeCell ref="F143:G143"/>
    <mergeCell ref="H143:J143"/>
    <mergeCell ref="B144:C144"/>
    <mergeCell ref="D144:E144"/>
    <mergeCell ref="F144:G144"/>
    <mergeCell ref="H144:J144"/>
    <mergeCell ref="F141:G141"/>
    <mergeCell ref="H141:J141"/>
    <mergeCell ref="B160:C160"/>
    <mergeCell ref="D160:E160"/>
    <mergeCell ref="B78:C78"/>
    <mergeCell ref="D78:E78"/>
    <mergeCell ref="F78:G78"/>
    <mergeCell ref="H78:J78"/>
    <mergeCell ref="B79:C79"/>
    <mergeCell ref="D79:E79"/>
    <mergeCell ref="F79:G79"/>
    <mergeCell ref="H79:J79"/>
    <mergeCell ref="B80:C80"/>
    <mergeCell ref="D80:E80"/>
    <mergeCell ref="F80:G80"/>
    <mergeCell ref="H80:J80"/>
    <mergeCell ref="B143:C143"/>
    <mergeCell ref="D143:E143"/>
    <mergeCell ref="B138:C138"/>
    <mergeCell ref="D138:E138"/>
    <mergeCell ref="F138:G138"/>
    <mergeCell ref="H138:J138"/>
    <mergeCell ref="B139:C139"/>
    <mergeCell ref="D139:E139"/>
    <mergeCell ref="F139:G139"/>
    <mergeCell ref="H139:J139"/>
    <mergeCell ref="B187:C187"/>
    <mergeCell ref="D187:E187"/>
    <mergeCell ref="F187:G187"/>
    <mergeCell ref="H187:J187"/>
    <mergeCell ref="B182:C182"/>
    <mergeCell ref="D182:E182"/>
    <mergeCell ref="F182:G182"/>
    <mergeCell ref="H182:J182"/>
    <mergeCell ref="F161:G161"/>
    <mergeCell ref="H161:J161"/>
    <mergeCell ref="B183:C183"/>
    <mergeCell ref="D183:E183"/>
    <mergeCell ref="F183:G183"/>
    <mergeCell ref="H183:J183"/>
    <mergeCell ref="B181:C181"/>
    <mergeCell ref="D181:E181"/>
    <mergeCell ref="F181:G181"/>
    <mergeCell ref="H181:J181"/>
    <mergeCell ref="F167:G167"/>
    <mergeCell ref="H167:J167"/>
    <mergeCell ref="B174:C174"/>
    <mergeCell ref="D174:E174"/>
    <mergeCell ref="F174:G174"/>
    <mergeCell ref="H174:J174"/>
    <mergeCell ref="F164:G164"/>
    <mergeCell ref="H164:J164"/>
    <mergeCell ref="B176:C176"/>
    <mergeCell ref="D176:E176"/>
    <mergeCell ref="F176:G176"/>
    <mergeCell ref="H176:J176"/>
    <mergeCell ref="B170:C170"/>
    <mergeCell ref="D170:E170"/>
    <mergeCell ref="F170:G170"/>
    <mergeCell ref="H170:J170"/>
    <mergeCell ref="B180:C180"/>
    <mergeCell ref="D180:E180"/>
    <mergeCell ref="F180:G180"/>
    <mergeCell ref="H180:J180"/>
    <mergeCell ref="B165:C165"/>
    <mergeCell ref="D165:E165"/>
    <mergeCell ref="B179:C179"/>
    <mergeCell ref="D179:E179"/>
    <mergeCell ref="F179:G179"/>
    <mergeCell ref="H179:J179"/>
    <mergeCell ref="F155:G155"/>
    <mergeCell ref="H155:J155"/>
    <mergeCell ref="B172:C172"/>
    <mergeCell ref="D172:E172"/>
    <mergeCell ref="B137:C137"/>
    <mergeCell ref="D137:E137"/>
    <mergeCell ref="F137:G137"/>
    <mergeCell ref="H137:J137"/>
    <mergeCell ref="B167:C167"/>
    <mergeCell ref="D167:E167"/>
    <mergeCell ref="B146:C146"/>
    <mergeCell ref="D146:E146"/>
    <mergeCell ref="F146:G146"/>
    <mergeCell ref="H146:J146"/>
    <mergeCell ref="B142:C142"/>
    <mergeCell ref="D142:E142"/>
    <mergeCell ref="F142:G142"/>
    <mergeCell ref="H142:J142"/>
    <mergeCell ref="B145:C145"/>
    <mergeCell ref="D145:E145"/>
    <mergeCell ref="F145:G145"/>
    <mergeCell ref="H145:J145"/>
    <mergeCell ref="B166:C166"/>
    <mergeCell ref="D166:E166"/>
    <mergeCell ref="B130:C130"/>
    <mergeCell ref="D130:E130"/>
    <mergeCell ref="F130:G130"/>
    <mergeCell ref="H130:J130"/>
    <mergeCell ref="B177:C177"/>
    <mergeCell ref="D177:E177"/>
    <mergeCell ref="F177:G177"/>
    <mergeCell ref="H177:J177"/>
    <mergeCell ref="B44:C44"/>
    <mergeCell ref="D44:E44"/>
    <mergeCell ref="F44:G44"/>
    <mergeCell ref="H44:J44"/>
    <mergeCell ref="B45:C45"/>
    <mergeCell ref="D45:E45"/>
    <mergeCell ref="F45:G45"/>
    <mergeCell ref="H45:J45"/>
    <mergeCell ref="B175:C175"/>
    <mergeCell ref="D175:E175"/>
    <mergeCell ref="F175:G175"/>
    <mergeCell ref="H175:J175"/>
    <mergeCell ref="F154:G154"/>
    <mergeCell ref="H154:J154"/>
    <mergeCell ref="B155:C155"/>
    <mergeCell ref="D155:E155"/>
    <mergeCell ref="F158:G158"/>
    <mergeCell ref="H158:J158"/>
    <mergeCell ref="B159:C159"/>
    <mergeCell ref="D159:E159"/>
    <mergeCell ref="F159:G159"/>
    <mergeCell ref="H159:J159"/>
    <mergeCell ref="B169:C169"/>
    <mergeCell ref="D169:E169"/>
    <mergeCell ref="F169:G169"/>
    <mergeCell ref="H169:J169"/>
    <mergeCell ref="B162:C162"/>
    <mergeCell ref="D162:E162"/>
    <mergeCell ref="F162:G162"/>
    <mergeCell ref="H162:J162"/>
    <mergeCell ref="B163:C163"/>
    <mergeCell ref="D163:E163"/>
    <mergeCell ref="F163:G163"/>
    <mergeCell ref="H163:J163"/>
    <mergeCell ref="B164:C164"/>
    <mergeCell ref="D164:E164"/>
    <mergeCell ref="F160:G160"/>
    <mergeCell ref="H160:J160"/>
    <mergeCell ref="B161:C161"/>
    <mergeCell ref="D161:E161"/>
    <mergeCell ref="B173:C173"/>
    <mergeCell ref="D173:E173"/>
    <mergeCell ref="F173:G173"/>
    <mergeCell ref="H173:J173"/>
    <mergeCell ref="B156:C156"/>
    <mergeCell ref="D156:E156"/>
    <mergeCell ref="F156:G156"/>
    <mergeCell ref="H156:J156"/>
    <mergeCell ref="B157:C157"/>
    <mergeCell ref="D157:E157"/>
    <mergeCell ref="F157:G157"/>
    <mergeCell ref="H157:J157"/>
    <mergeCell ref="F165:G165"/>
    <mergeCell ref="H165:J165"/>
    <mergeCell ref="B158:C158"/>
    <mergeCell ref="D158:E158"/>
    <mergeCell ref="B168:C168"/>
    <mergeCell ref="D168:E168"/>
    <mergeCell ref="F172:G172"/>
    <mergeCell ref="H172:J172"/>
    <mergeCell ref="F168:G168"/>
    <mergeCell ref="H168:J168"/>
    <mergeCell ref="F166:G166"/>
    <mergeCell ref="H166:J166"/>
    <mergeCell ref="B66:C66"/>
    <mergeCell ref="D66:E66"/>
    <mergeCell ref="F66:G66"/>
    <mergeCell ref="H66:J66"/>
    <mergeCell ref="B67:C67"/>
    <mergeCell ref="D67:E67"/>
    <mergeCell ref="F67:G67"/>
    <mergeCell ref="H67:J67"/>
    <mergeCell ref="B129:C129"/>
    <mergeCell ref="D129:E129"/>
    <mergeCell ref="F129:G129"/>
    <mergeCell ref="H129:J129"/>
    <mergeCell ref="B68:C68"/>
    <mergeCell ref="D68:E68"/>
    <mergeCell ref="F68:G68"/>
    <mergeCell ref="H68:J68"/>
    <mergeCell ref="B69:C69"/>
    <mergeCell ref="D69:E69"/>
    <mergeCell ref="F69:G69"/>
    <mergeCell ref="H69:J69"/>
    <mergeCell ref="B128:C128"/>
    <mergeCell ref="D128:E128"/>
    <mergeCell ref="F128:G128"/>
    <mergeCell ref="H128:J128"/>
    <mergeCell ref="B70:C70"/>
    <mergeCell ref="D70:E70"/>
    <mergeCell ref="F70:G70"/>
    <mergeCell ref="H70:J70"/>
    <mergeCell ref="B71:C71"/>
    <mergeCell ref="D71:E71"/>
    <mergeCell ref="F71:G71"/>
    <mergeCell ref="H71:J71"/>
    <mergeCell ref="B127:C127"/>
    <mergeCell ref="D127:E127"/>
    <mergeCell ref="F127:G127"/>
    <mergeCell ref="H127:J127"/>
    <mergeCell ref="B72:C72"/>
    <mergeCell ref="D72:E72"/>
    <mergeCell ref="F72:G72"/>
    <mergeCell ref="H72:J72"/>
    <mergeCell ref="B73:C73"/>
    <mergeCell ref="D73:E73"/>
    <mergeCell ref="F73:G73"/>
    <mergeCell ref="H73:J73"/>
    <mergeCell ref="B126:C126"/>
    <mergeCell ref="D126:E126"/>
    <mergeCell ref="F126:G126"/>
    <mergeCell ref="H126:J126"/>
    <mergeCell ref="B74:C74"/>
    <mergeCell ref="D74:E74"/>
    <mergeCell ref="F74:G74"/>
    <mergeCell ref="H74:J74"/>
    <mergeCell ref="B75:C75"/>
    <mergeCell ref="D75:E75"/>
    <mergeCell ref="F75:G75"/>
    <mergeCell ref="H75:J75"/>
    <mergeCell ref="B49:C49"/>
    <mergeCell ref="D49:E49"/>
    <mergeCell ref="F49:G49"/>
    <mergeCell ref="H49:J49"/>
    <mergeCell ref="B50:C50"/>
    <mergeCell ref="D50:E50"/>
    <mergeCell ref="F50:G50"/>
    <mergeCell ref="H50:J50"/>
    <mergeCell ref="B51:C51"/>
    <mergeCell ref="D51:E51"/>
    <mergeCell ref="F51:G51"/>
    <mergeCell ref="H51:J51"/>
    <mergeCell ref="B52:C52"/>
    <mergeCell ref="D52:E52"/>
    <mergeCell ref="F52:G52"/>
    <mergeCell ref="H52:J52"/>
    <mergeCell ref="B125:C125"/>
    <mergeCell ref="D125:E125"/>
    <mergeCell ref="F125:G125"/>
    <mergeCell ref="H125:J125"/>
    <mergeCell ref="B124:C124"/>
    <mergeCell ref="D124:E124"/>
    <mergeCell ref="F124:G124"/>
    <mergeCell ref="H124:J124"/>
    <mergeCell ref="B76:C76"/>
    <mergeCell ref="D76:E76"/>
    <mergeCell ref="F76:G76"/>
    <mergeCell ref="H76:J76"/>
    <mergeCell ref="B77:C77"/>
    <mergeCell ref="D77:E77"/>
    <mergeCell ref="F77:G77"/>
    <mergeCell ref="H77:J77"/>
    <mergeCell ref="B123:C123"/>
    <mergeCell ref="D123:E123"/>
    <mergeCell ref="F123:G123"/>
    <mergeCell ref="H123:J123"/>
    <mergeCell ref="B84:C84"/>
    <mergeCell ref="D84:E84"/>
    <mergeCell ref="F84:G84"/>
    <mergeCell ref="H84:J84"/>
    <mergeCell ref="F65:G65"/>
    <mergeCell ref="H65:J65"/>
    <mergeCell ref="B53:C53"/>
    <mergeCell ref="D53:E53"/>
    <mergeCell ref="F53:G53"/>
    <mergeCell ref="H53:J53"/>
    <mergeCell ref="B54:C54"/>
    <mergeCell ref="D54:E54"/>
    <mergeCell ref="F54:G54"/>
    <mergeCell ref="H54:J54"/>
    <mergeCell ref="B55:C55"/>
    <mergeCell ref="D55:E55"/>
    <mergeCell ref="F55:G55"/>
    <mergeCell ref="H55:J55"/>
    <mergeCell ref="B56:C56"/>
    <mergeCell ref="D56:E56"/>
    <mergeCell ref="F56:G56"/>
    <mergeCell ref="H56:J56"/>
    <mergeCell ref="B63:C63"/>
    <mergeCell ref="D63:E63"/>
    <mergeCell ref="F63:G63"/>
    <mergeCell ref="H63:J63"/>
    <mergeCell ref="B58:C58"/>
    <mergeCell ref="B122:C122"/>
    <mergeCell ref="D122:E122"/>
    <mergeCell ref="F122:G122"/>
    <mergeCell ref="H122:J122"/>
    <mergeCell ref="D81:E81"/>
    <mergeCell ref="B82:C82"/>
    <mergeCell ref="D82:E82"/>
    <mergeCell ref="F82:G82"/>
    <mergeCell ref="H82:J82"/>
    <mergeCell ref="B83:C83"/>
    <mergeCell ref="B81:C81"/>
    <mergeCell ref="B121:C121"/>
    <mergeCell ref="D121:E121"/>
    <mergeCell ref="F121:G121"/>
    <mergeCell ref="H121:J121"/>
    <mergeCell ref="B120:C120"/>
    <mergeCell ref="D120:E120"/>
    <mergeCell ref="F120:G120"/>
    <mergeCell ref="H120:J120"/>
    <mergeCell ref="B93:C93"/>
    <mergeCell ref="D93:E93"/>
    <mergeCell ref="F93:G93"/>
    <mergeCell ref="H93:J93"/>
    <mergeCell ref="F87:G87"/>
    <mergeCell ref="D58:E58"/>
    <mergeCell ref="F58:G58"/>
    <mergeCell ref="H58:J58"/>
    <mergeCell ref="F81:G81"/>
    <mergeCell ref="H81:J81"/>
    <mergeCell ref="B59:C59"/>
    <mergeCell ref="D59:E59"/>
    <mergeCell ref="F59:G59"/>
    <mergeCell ref="H59:J59"/>
    <mergeCell ref="B60:C60"/>
    <mergeCell ref="D60:E60"/>
    <mergeCell ref="F60:G60"/>
    <mergeCell ref="H60:J60"/>
    <mergeCell ref="H61:J61"/>
    <mergeCell ref="B62:C62"/>
    <mergeCell ref="D62:E62"/>
    <mergeCell ref="F62:G62"/>
    <mergeCell ref="H62:J62"/>
    <mergeCell ref="B64:C64"/>
    <mergeCell ref="D64:E64"/>
    <mergeCell ref="F64:G64"/>
    <mergeCell ref="H64:J64"/>
    <mergeCell ref="B65:C65"/>
    <mergeCell ref="D65:E65"/>
    <mergeCell ref="B42:C42"/>
    <mergeCell ref="D42:E42"/>
    <mergeCell ref="F42:G42"/>
    <mergeCell ref="H42:J42"/>
    <mergeCell ref="B43:C43"/>
    <mergeCell ref="D43:E43"/>
    <mergeCell ref="F43:G43"/>
    <mergeCell ref="B57:C57"/>
    <mergeCell ref="D57:E57"/>
    <mergeCell ref="F57:G57"/>
    <mergeCell ref="H57:J57"/>
    <mergeCell ref="B46:C46"/>
    <mergeCell ref="D46:E46"/>
    <mergeCell ref="F46:G46"/>
    <mergeCell ref="H46:J46"/>
    <mergeCell ref="B47:C47"/>
    <mergeCell ref="D47:E47"/>
    <mergeCell ref="F47:G47"/>
    <mergeCell ref="H47:J47"/>
    <mergeCell ref="B48:C48"/>
    <mergeCell ref="D48:E48"/>
    <mergeCell ref="F48:G48"/>
    <mergeCell ref="H48:J48"/>
    <mergeCell ref="H43:J43"/>
    <mergeCell ref="B39:C39"/>
    <mergeCell ref="D39:E39"/>
    <mergeCell ref="F39:G39"/>
    <mergeCell ref="H39:J39"/>
    <mergeCell ref="B40:C40"/>
    <mergeCell ref="D40:E40"/>
    <mergeCell ref="F40:G40"/>
    <mergeCell ref="H40:J40"/>
    <mergeCell ref="B41:C41"/>
    <mergeCell ref="D41:E41"/>
    <mergeCell ref="F41:G41"/>
    <mergeCell ref="H41:J41"/>
    <mergeCell ref="H95:J95"/>
    <mergeCell ref="H87:J87"/>
    <mergeCell ref="B92:C92"/>
    <mergeCell ref="D92:E92"/>
    <mergeCell ref="F92:G92"/>
    <mergeCell ref="H92:J92"/>
    <mergeCell ref="D94:E94"/>
    <mergeCell ref="F94:G94"/>
    <mergeCell ref="H94:J94"/>
    <mergeCell ref="B103:C103"/>
    <mergeCell ref="D103:E103"/>
    <mergeCell ref="F103:G103"/>
    <mergeCell ref="H103:J103"/>
    <mergeCell ref="B89:C89"/>
    <mergeCell ref="D89:E89"/>
    <mergeCell ref="F89:G89"/>
    <mergeCell ref="H89:J89"/>
    <mergeCell ref="B85:C85"/>
    <mergeCell ref="B98:C98"/>
    <mergeCell ref="D98:E98"/>
    <mergeCell ref="F98:G98"/>
    <mergeCell ref="H98:J98"/>
    <mergeCell ref="B94:C94"/>
    <mergeCell ref="B101:C101"/>
    <mergeCell ref="D101:E101"/>
    <mergeCell ref="F101:G101"/>
    <mergeCell ref="H101:J101"/>
    <mergeCell ref="B86:C86"/>
    <mergeCell ref="D86:E86"/>
    <mergeCell ref="F86:G86"/>
    <mergeCell ref="H86:J86"/>
    <mergeCell ref="B87:C87"/>
    <mergeCell ref="D87:E87"/>
    <mergeCell ref="D99:E99"/>
    <mergeCell ref="F99:G99"/>
    <mergeCell ref="H99:J99"/>
    <mergeCell ref="B100:C100"/>
    <mergeCell ref="D100:E100"/>
    <mergeCell ref="F100:G100"/>
    <mergeCell ref="H100:J100"/>
    <mergeCell ref="D83:E83"/>
    <mergeCell ref="B61:C61"/>
    <mergeCell ref="D61:E61"/>
    <mergeCell ref="F61:G61"/>
    <mergeCell ref="F83:G83"/>
    <mergeCell ref="H83:J83"/>
    <mergeCell ref="B96:C96"/>
    <mergeCell ref="D96:E96"/>
    <mergeCell ref="F96:G96"/>
    <mergeCell ref="H96:J96"/>
    <mergeCell ref="B97:C97"/>
    <mergeCell ref="D97:E97"/>
    <mergeCell ref="F97:G97"/>
    <mergeCell ref="H97:J97"/>
    <mergeCell ref="B95:C95"/>
    <mergeCell ref="D95:E95"/>
    <mergeCell ref="F95:G95"/>
    <mergeCell ref="D85:E85"/>
    <mergeCell ref="F85:G85"/>
    <mergeCell ref="H85:J85"/>
    <mergeCell ref="B88:C88"/>
    <mergeCell ref="D88:E88"/>
    <mergeCell ref="F88:G88"/>
    <mergeCell ref="H88:J88"/>
    <mergeCell ref="B106:C106"/>
    <mergeCell ref="D106:E106"/>
    <mergeCell ref="F106:G106"/>
    <mergeCell ref="H106:J106"/>
    <mergeCell ref="B105:C105"/>
    <mergeCell ref="D105:E105"/>
    <mergeCell ref="F105:G105"/>
    <mergeCell ref="H105:J105"/>
    <mergeCell ref="B104:C104"/>
    <mergeCell ref="D104:E104"/>
    <mergeCell ref="F104:G104"/>
    <mergeCell ref="H104:J104"/>
    <mergeCell ref="B102:C102"/>
    <mergeCell ref="D102:E102"/>
    <mergeCell ref="F102:G102"/>
    <mergeCell ref="H102:J102"/>
    <mergeCell ref="B99:C99"/>
    <mergeCell ref="B109:C109"/>
    <mergeCell ref="D109:E109"/>
    <mergeCell ref="F109:G109"/>
    <mergeCell ref="H109:J109"/>
    <mergeCell ref="B108:C108"/>
    <mergeCell ref="D108:E108"/>
    <mergeCell ref="F108:G108"/>
    <mergeCell ref="H108:J108"/>
    <mergeCell ref="B107:C107"/>
    <mergeCell ref="D107:E107"/>
    <mergeCell ref="F107:G107"/>
    <mergeCell ref="H107:J107"/>
    <mergeCell ref="B119:C119"/>
    <mergeCell ref="D119:E119"/>
    <mergeCell ref="F119:G119"/>
    <mergeCell ref="H119:J119"/>
    <mergeCell ref="B112:C112"/>
    <mergeCell ref="D112:E112"/>
    <mergeCell ref="F112:G112"/>
    <mergeCell ref="H112:J112"/>
    <mergeCell ref="B110:C110"/>
    <mergeCell ref="D110:E110"/>
    <mergeCell ref="F110:G110"/>
    <mergeCell ref="H110:J110"/>
    <mergeCell ref="B115:C115"/>
    <mergeCell ref="D115:E115"/>
    <mergeCell ref="F115:G115"/>
    <mergeCell ref="H115:J115"/>
    <mergeCell ref="B116:C116"/>
    <mergeCell ref="D116:E116"/>
    <mergeCell ref="F116:G116"/>
    <mergeCell ref="H116:J116"/>
    <mergeCell ref="B111:C111"/>
    <mergeCell ref="D111:E111"/>
    <mergeCell ref="F111:G111"/>
    <mergeCell ref="H111:J111"/>
    <mergeCell ref="B117:C117"/>
    <mergeCell ref="D117:E117"/>
    <mergeCell ref="F117:G117"/>
    <mergeCell ref="H117:J117"/>
    <mergeCell ref="B118:C118"/>
    <mergeCell ref="D118:E118"/>
    <mergeCell ref="F118:G118"/>
    <mergeCell ref="H118:J118"/>
    <mergeCell ref="B90:C90"/>
    <mergeCell ref="D90:E90"/>
    <mergeCell ref="F90:G90"/>
    <mergeCell ref="H90:J90"/>
    <mergeCell ref="B91:C91"/>
    <mergeCell ref="D91:E91"/>
    <mergeCell ref="F91:G91"/>
    <mergeCell ref="H91:J91"/>
    <mergeCell ref="B113:C113"/>
    <mergeCell ref="D113:E113"/>
    <mergeCell ref="F113:G113"/>
    <mergeCell ref="H113:J113"/>
    <mergeCell ref="B114:C114"/>
    <mergeCell ref="D114:E114"/>
    <mergeCell ref="F114:G114"/>
    <mergeCell ref="H114:J114"/>
    <mergeCell ref="B186:C186"/>
    <mergeCell ref="D186:E186"/>
    <mergeCell ref="F186:G186"/>
    <mergeCell ref="H186:J186"/>
    <mergeCell ref="B184:C184"/>
    <mergeCell ref="D184:E184"/>
    <mergeCell ref="F184:G184"/>
    <mergeCell ref="H184:J184"/>
    <mergeCell ref="B185:C185"/>
    <mergeCell ref="D185:E185"/>
    <mergeCell ref="F185:G185"/>
    <mergeCell ref="H185:J185"/>
    <mergeCell ref="B178:C178"/>
    <mergeCell ref="D178:E178"/>
    <mergeCell ref="F178:G178"/>
    <mergeCell ref="H178:J178"/>
    <mergeCell ref="B151:C151"/>
    <mergeCell ref="D151:E151"/>
    <mergeCell ref="B149:C149"/>
    <mergeCell ref="D149:E149"/>
    <mergeCell ref="F149:G149"/>
    <mergeCell ref="H149:J149"/>
    <mergeCell ref="B150:C150"/>
    <mergeCell ref="D150:E150"/>
    <mergeCell ref="F150:G150"/>
    <mergeCell ref="H150:J150"/>
    <mergeCell ref="F151:G151"/>
    <mergeCell ref="H151:J151"/>
    <mergeCell ref="B152:C152"/>
    <mergeCell ref="D152:E152"/>
    <mergeCell ref="F152:G152"/>
    <mergeCell ref="H152:J152"/>
    <mergeCell ref="B171:C171"/>
    <mergeCell ref="D171:E171"/>
    <mergeCell ref="F171:G171"/>
    <mergeCell ref="H171:J171"/>
    <mergeCell ref="B131:C131"/>
    <mergeCell ref="D131:E131"/>
    <mergeCell ref="F131:G131"/>
    <mergeCell ref="H131:J131"/>
    <mergeCell ref="B132:C132"/>
    <mergeCell ref="D132:E132"/>
    <mergeCell ref="F132:G132"/>
    <mergeCell ref="H132:J132"/>
    <mergeCell ref="B133:C133"/>
    <mergeCell ref="D133:E133"/>
    <mergeCell ref="F133:G133"/>
    <mergeCell ref="H133:J133"/>
    <mergeCell ref="B153:C153"/>
    <mergeCell ref="D153:E153"/>
    <mergeCell ref="F153:G153"/>
    <mergeCell ref="H153:J153"/>
    <mergeCell ref="B154:C154"/>
    <mergeCell ref="D154:E154"/>
    <mergeCell ref="D134:E134"/>
    <mergeCell ref="F134:G134"/>
    <mergeCell ref="H134:J134"/>
    <mergeCell ref="B134:C134"/>
    <mergeCell ref="F136:G136"/>
    <mergeCell ref="H136:J136"/>
    <mergeCell ref="B140:C140"/>
    <mergeCell ref="D140:E140"/>
    <mergeCell ref="F140:G140"/>
    <mergeCell ref="H140:J140"/>
  </mergeCells>
  <dataValidations count="4">
    <dataValidation type="textLength" allowBlank="1" showErrorMessage="1" error="Cantidad de caracteres NO valido." sqref="I194:K194 I34:K35 I5:K5" xr:uid="{00000000-0002-0000-1C00-000000000000}">
      <formula1>Explicacion_LongMinimo</formula1>
      <formula2>Explicacion_LongMaximo</formula2>
    </dataValidation>
    <dataValidation type="custom" allowBlank="1" showDropDown="1" showInputMessage="1" showErrorMessage="1" error="Valor NO Válido." prompt="Ingrese &quot;X&quot;" sqref="I196 D21 I21 I24 D24 D30 I30 G34:H35 G194:H194 D196 G5:H5 D7 I7 H9:H10 I12 D12 H15:I16" xr:uid="{00000000-0002-0000-1C00-000001000000}">
      <formula1>COUNTIF(Respuesta_SINO,TRIM(CELL("contents")))=1</formula1>
    </dataValidation>
    <dataValidation type="decimal" allowBlank="1" showInputMessage="1" showErrorMessage="1" error="Valor NO Válido" prompt="Ingrese Número" sqref="J27:K27 H38:K188" xr:uid="{00000000-0002-0000-1C00-000002000000}">
      <formula1>Decimal2_Minimo</formula1>
      <formula2>Decimal2_Maximo</formula2>
    </dataValidation>
    <dataValidation type="whole" allowBlank="1" showInputMessage="1" showErrorMessage="1" error="Valor NO Válido" prompt="Ingrese Número" sqref="F38:G188" xr:uid="{00000000-0002-0000-1C00-000003000000}">
      <formula1>Entero_Minimo</formula1>
      <formula2>Entero_Maximo</formula2>
    </dataValidation>
  </dataValidations>
  <hyperlinks>
    <hyperlink ref="N3" location="Principal!A1" display="Volver al Indice" xr:uid="{00000000-0004-0000-1C00-000000000000}"/>
  </hyperlinks>
  <pageMargins left="0.7" right="0.7" top="0.75" bottom="0.75" header="0.3" footer="0.3"/>
  <pageSetup paperSize="9" scale="95" orientation="portrait" r:id="rId1"/>
  <rowBreaks count="1" manualBreakCount="1">
    <brk id="35"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V30"/>
  <sheetViews>
    <sheetView zoomScale="85" zoomScaleNormal="85" workbookViewId="0">
      <selection sqref="A1:G1"/>
    </sheetView>
  </sheetViews>
  <sheetFormatPr baseColWidth="10" defaultColWidth="11.453125" defaultRowHeight="12.5"/>
  <cols>
    <col min="1" max="1" width="2.54296875" style="1" customWidth="1"/>
    <col min="2" max="2" width="23.6328125" style="1" customWidth="1"/>
    <col min="3" max="3" width="17.08984375" style="1" customWidth="1"/>
    <col min="4" max="4" width="4.36328125" style="1" customWidth="1"/>
    <col min="5" max="5" width="4.453125" style="1" customWidth="1"/>
    <col min="6" max="6" width="17.453125" style="1" customWidth="1"/>
    <col min="7" max="7" width="19.54296875" style="1" customWidth="1"/>
    <col min="8" max="8" width="1.6328125" style="1" customWidth="1"/>
    <col min="9" max="9" width="5.36328125" style="1" bestFit="1" customWidth="1"/>
    <col min="10" max="10" width="44.54296875" style="41" customWidth="1"/>
    <col min="11" max="11" width="2.36328125" style="1" customWidth="1"/>
    <col min="12" max="12" width="3" style="1" customWidth="1"/>
    <col min="13" max="13" width="4.6328125" style="1" customWidth="1"/>
    <col min="14" max="14" width="3.90625" style="1" customWidth="1"/>
    <col min="15" max="15" width="4.54296875" style="1" customWidth="1"/>
    <col min="16" max="16" width="3.08984375" style="1" customWidth="1"/>
    <col min="17" max="17" width="3" style="1" customWidth="1"/>
    <col min="18" max="18" width="4.54296875" style="1" customWidth="1"/>
    <col min="19" max="19" width="4" style="67" bestFit="1" customWidth="1"/>
    <col min="20" max="20" width="3.90625" style="64" customWidth="1"/>
    <col min="21" max="21" width="4" style="67" bestFit="1" customWidth="1"/>
    <col min="22" max="22" width="3" style="67" customWidth="1"/>
    <col min="23" max="23" width="3.08984375" style="1" customWidth="1"/>
    <col min="24" max="16384" width="11.453125" style="1"/>
  </cols>
  <sheetData>
    <row r="1" spans="1:22" ht="15.5">
      <c r="A1" s="253" t="s">
        <v>76</v>
      </c>
      <c r="B1" s="253"/>
      <c r="C1" s="253"/>
      <c r="D1" s="253"/>
      <c r="E1" s="253"/>
      <c r="F1" s="253"/>
      <c r="G1" s="253"/>
      <c r="U1" s="67">
        <v>2</v>
      </c>
    </row>
    <row r="2" spans="1:22"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30" customHeight="1">
      <c r="A3" s="256" t="s">
        <v>77</v>
      </c>
      <c r="B3" s="256"/>
      <c r="C3" s="256"/>
      <c r="D3" s="256"/>
      <c r="E3" s="256"/>
      <c r="F3" s="256"/>
      <c r="G3" s="256"/>
      <c r="J3" s="93" t="s">
        <v>355</v>
      </c>
      <c r="U3" s="67">
        <f>SUM(V:V)</f>
        <v>2</v>
      </c>
    </row>
    <row r="4" spans="1:22" ht="15.5">
      <c r="A4" s="254"/>
      <c r="B4" s="254"/>
      <c r="C4" s="254"/>
      <c r="D4" s="254"/>
      <c r="E4" s="254"/>
      <c r="F4" s="254"/>
      <c r="G4" s="254"/>
      <c r="K4" s="48"/>
    </row>
    <row r="5" spans="1:22" ht="8.25" customHeight="1">
      <c r="A5" s="254"/>
      <c r="B5" s="254"/>
      <c r="C5" s="254"/>
      <c r="D5" s="254"/>
      <c r="E5" s="254"/>
      <c r="F5" s="254"/>
      <c r="G5" s="254"/>
    </row>
    <row r="6" spans="1:22" ht="25.5" customHeight="1">
      <c r="A6" s="257" t="s">
        <v>78</v>
      </c>
      <c r="B6" s="258"/>
      <c r="C6" s="258"/>
      <c r="D6" s="258"/>
      <c r="E6" s="258"/>
      <c r="F6" s="258"/>
      <c r="G6" s="258"/>
    </row>
    <row r="7" spans="1:22" ht="19.5" customHeight="1">
      <c r="A7" s="217" t="s">
        <v>21</v>
      </c>
      <c r="B7" s="217"/>
      <c r="C7" s="217"/>
      <c r="D7" s="217"/>
      <c r="E7" s="217"/>
      <c r="F7" s="217"/>
      <c r="G7" s="217"/>
    </row>
    <row r="8" spans="1:22" ht="13">
      <c r="A8" s="209" t="s">
        <v>0</v>
      </c>
      <c r="B8" s="209"/>
      <c r="C8" s="209"/>
      <c r="D8" s="209"/>
      <c r="E8" s="209"/>
      <c r="F8" s="209"/>
      <c r="G8" s="209"/>
    </row>
    <row r="9" spans="1:22" ht="13">
      <c r="A9" s="218"/>
      <c r="B9" s="218"/>
      <c r="C9" s="219"/>
      <c r="D9" s="99" t="s">
        <v>1</v>
      </c>
      <c r="E9" s="99" t="s">
        <v>2</v>
      </c>
      <c r="F9" s="259" t="s">
        <v>3</v>
      </c>
      <c r="G9" s="260"/>
      <c r="I9" s="54" t="s">
        <v>388</v>
      </c>
    </row>
    <row r="10" spans="1:22" s="45" customFormat="1" ht="60" customHeight="1">
      <c r="A10" s="261" t="s">
        <v>7</v>
      </c>
      <c r="B10" s="262"/>
      <c r="C10" s="263"/>
      <c r="D10" s="98" t="s">
        <v>15</v>
      </c>
      <c r="E10" s="98"/>
      <c r="F10" s="220"/>
      <c r="G10" s="221"/>
      <c r="I10" s="55" t="str">
        <f>CONCATENATE("(",LEN(F10),")")</f>
        <v>(0)</v>
      </c>
      <c r="J10" s="52" t="str">
        <f>IF( AND(D10="x",E10="x"),"(*) Marcar solo un valor: Si o No", IF(AND(E10="x",LEN(F10)=0),"(*) Completar la celda de Explicación",
CONCATENATE("(Si/No) Marcar con 'X' solo uno de los campos. (Explicación) Longitud maxima de ",Explicacion_LongMaximo," caracteres")))</f>
        <v>(Si/No) Marcar con 'X' solo uno de los campos. (Explicación) Longitud maxima de 1000 caracteres</v>
      </c>
      <c r="K10" s="1"/>
      <c r="S10" s="68">
        <v>36</v>
      </c>
      <c r="T10" s="65"/>
      <c r="U10" s="68"/>
      <c r="V10" s="68">
        <f>IF( AND(D10="",E10=""),0,IF(AND(E10&lt;&gt;"",F10=""),0,1))</f>
        <v>1</v>
      </c>
    </row>
    <row r="11" spans="1:22" s="46" customFormat="1" ht="48" customHeight="1">
      <c r="A11" s="255" t="s">
        <v>378</v>
      </c>
      <c r="B11" s="255"/>
      <c r="C11" s="255"/>
      <c r="D11" s="255"/>
      <c r="E11" s="255"/>
      <c r="F11" s="255"/>
      <c r="G11" s="255"/>
      <c r="J11" s="47"/>
      <c r="K11" s="49"/>
      <c r="S11" s="69"/>
      <c r="T11" s="66"/>
      <c r="U11" s="69"/>
      <c r="V11" s="69"/>
    </row>
    <row r="12" spans="1:22" ht="13">
      <c r="A12" s="209" t="s">
        <v>4</v>
      </c>
      <c r="B12" s="209"/>
      <c r="C12" s="209"/>
      <c r="D12" s="209"/>
      <c r="E12" s="209"/>
      <c r="F12" s="209"/>
      <c r="G12" s="209"/>
    </row>
    <row r="13" spans="1:22" ht="13">
      <c r="A13" s="218"/>
      <c r="B13" s="218"/>
      <c r="C13" s="219"/>
      <c r="D13" s="99" t="s">
        <v>1</v>
      </c>
      <c r="E13" s="99" t="s">
        <v>2</v>
      </c>
      <c r="F13" s="259" t="s">
        <v>3</v>
      </c>
      <c r="G13" s="260"/>
      <c r="I13" s="54" t="s">
        <v>388</v>
      </c>
    </row>
    <row r="14" spans="1:22" ht="50.25" customHeight="1">
      <c r="A14" s="201" t="s">
        <v>619</v>
      </c>
      <c r="B14" s="202"/>
      <c r="C14" s="203" t="s">
        <v>5</v>
      </c>
      <c r="D14" s="98" t="s">
        <v>15</v>
      </c>
      <c r="E14" s="98"/>
      <c r="F14" s="220"/>
      <c r="G14" s="221"/>
      <c r="I14" s="55" t="str">
        <f>CONCATENATE("(",LEN(F14),")")</f>
        <v>(0)</v>
      </c>
      <c r="J14" s="52" t="str">
        <f>IF(( AND(D14="x",E14="x") ),"(*) Marcar solo un valor: Si o No",IF(AND(E14="x",LEN(F14)=0),"(*) Completar la celda de Explicación",
CONCATENATE("(Si/No) Marcar con 'X' solo uno de los campos. (Explicación) Longitud maxima de ",Explicacion_LongMaximo," caracteres")))</f>
        <v>(Si/No) Marcar con 'X' solo uno de los campos. (Explicación) Longitud maxima de 1000 caracteres</v>
      </c>
      <c r="S14" s="67">
        <v>37</v>
      </c>
      <c r="U14"/>
      <c r="V14" s="68">
        <f>IF( AND(D14="",E14=""),0,IF(AND(E14&lt;&gt;"",F14=""),0,1))</f>
        <v>1</v>
      </c>
    </row>
    <row r="15" spans="1:22" ht="29.25" customHeight="1">
      <c r="A15" s="267" t="s">
        <v>6</v>
      </c>
      <c r="B15" s="267"/>
      <c r="C15" s="267"/>
      <c r="D15" s="267"/>
      <c r="E15" s="267"/>
      <c r="F15" s="267"/>
      <c r="G15" s="267"/>
    </row>
    <row r="16" spans="1:22" ht="63.75" customHeight="1">
      <c r="B16" s="3" t="s">
        <v>9</v>
      </c>
      <c r="C16" s="3" t="s">
        <v>10</v>
      </c>
      <c r="D16" s="264" t="s">
        <v>11</v>
      </c>
      <c r="E16" s="265"/>
      <c r="F16" s="266"/>
      <c r="G16" s="46"/>
    </row>
    <row r="17" spans="1:21" ht="14.5">
      <c r="B17" s="170">
        <v>2640243875.8400002</v>
      </c>
      <c r="C17" s="170">
        <v>2640243875.8400002</v>
      </c>
      <c r="D17" s="244">
        <v>16501524224</v>
      </c>
      <c r="E17" s="245"/>
      <c r="F17" s="246"/>
      <c r="G17"/>
      <c r="J17" s="41" t="str">
        <f xml:space="preserve"> IF(AND(AND(ISNUMBER(D17),LEN(D17)&lt;=11)=FALSE,D17&lt;&gt;""),CONCATENATE("Valor No válido en: ",$D$16),
IF(AND(AND(ISNUMBER(G17),LEN(G17)&lt;=11)=FALSE,G17&lt;&gt;""),CONCATENATE("Valor No válido en: ",$G$16),""
))</f>
        <v/>
      </c>
      <c r="K17" s="41"/>
      <c r="S17" s="67">
        <v>124</v>
      </c>
      <c r="U17"/>
    </row>
    <row r="19" spans="1:21" ht="14.5">
      <c r="A19" s="226" t="s">
        <v>618</v>
      </c>
      <c r="B19" s="226"/>
      <c r="C19" s="226"/>
      <c r="D19" s="226"/>
      <c r="E19" s="226"/>
      <c r="F19" s="226"/>
      <c r="G19" s="226"/>
      <c r="I19"/>
    </row>
    <row r="20" spans="1:21" ht="5.25" customHeight="1"/>
    <row r="21" spans="1:21" ht="26.4" customHeight="1">
      <c r="B21" s="3" t="s">
        <v>12</v>
      </c>
      <c r="C21" s="3" t="s">
        <v>8</v>
      </c>
      <c r="D21" s="269" t="s">
        <v>13</v>
      </c>
      <c r="E21" s="270"/>
      <c r="F21" s="132" t="s">
        <v>451</v>
      </c>
      <c r="G21" s="132" t="s">
        <v>452</v>
      </c>
      <c r="I21" s="58" t="s">
        <v>394</v>
      </c>
      <c r="J21" s="60" t="s">
        <v>395</v>
      </c>
      <c r="S21" s="67">
        <v>125</v>
      </c>
      <c r="U21"/>
    </row>
    <row r="22" spans="1:21" ht="63">
      <c r="B22" s="73" t="s">
        <v>810</v>
      </c>
      <c r="C22" s="74">
        <v>16501333878</v>
      </c>
      <c r="D22" s="271">
        <v>0.16</v>
      </c>
      <c r="E22" s="272"/>
      <c r="F22" s="114" t="s">
        <v>812</v>
      </c>
      <c r="G22" s="73"/>
      <c r="J22" s="41" t="str">
        <f xml:space="preserve"> IF(AND(AND(ISNUMBER(C22),LEN(C22)&lt;=11)=FALSE,C22&lt;&gt;""),CONCATENATE("Valor No válido en: ",$C$21),""
)</f>
        <v/>
      </c>
    </row>
    <row r="23" spans="1:21" ht="52.5">
      <c r="B23" s="73" t="s">
        <v>811</v>
      </c>
      <c r="C23" s="74">
        <v>190346</v>
      </c>
      <c r="D23" s="271">
        <v>0.16</v>
      </c>
      <c r="E23" s="272"/>
      <c r="F23" s="114" t="s">
        <v>813</v>
      </c>
      <c r="G23" s="73"/>
      <c r="J23" s="41" t="str">
        <f xml:space="preserve"> IF(AND(AND(ISNUMBER(C23),LEN(C23)&lt;=11)=FALSE,C23&lt;&gt;""),CONCATENATE("Valor No válido en: ",$C$21),""
)</f>
        <v/>
      </c>
    </row>
    <row r="24" spans="1:21">
      <c r="B24" s="73"/>
      <c r="C24" s="74"/>
      <c r="D24" s="271"/>
      <c r="E24" s="272"/>
      <c r="F24" s="114"/>
      <c r="G24" s="73"/>
      <c r="J24" s="41" t="str">
        <f xml:space="preserve"> IF(AND(AND(ISNUMBER(C24),LEN(C24)&lt;=11)=FALSE,C24&lt;&gt;""),CONCATENATE("Valor No válido en: ",$C$21),""
)</f>
        <v/>
      </c>
    </row>
    <row r="25" spans="1:21" ht="20">
      <c r="B25" s="41"/>
      <c r="C25" s="41"/>
      <c r="D25" s="41"/>
      <c r="E25" s="41"/>
      <c r="F25" s="41"/>
      <c r="G25" s="41"/>
      <c r="I25" s="59" t="s">
        <v>396</v>
      </c>
      <c r="J25" s="60" t="s">
        <v>397</v>
      </c>
      <c r="S25" s="67">
        <v>0</v>
      </c>
    </row>
    <row r="26" spans="1:21" ht="25.5" customHeight="1">
      <c r="B26" s="268" t="s">
        <v>620</v>
      </c>
      <c r="C26" s="268"/>
      <c r="D26" s="268"/>
      <c r="E26" s="268"/>
      <c r="F26" s="268"/>
      <c r="G26" s="268"/>
      <c r="L26"/>
    </row>
    <row r="28" spans="1:21" ht="13">
      <c r="A28" s="209" t="s">
        <v>14</v>
      </c>
      <c r="B28" s="209"/>
      <c r="C28" s="209"/>
      <c r="D28" s="209"/>
      <c r="E28" s="209"/>
      <c r="F28" s="209"/>
      <c r="G28" s="209"/>
    </row>
    <row r="29" spans="1:21" ht="13">
      <c r="A29" s="218"/>
      <c r="B29" s="218"/>
      <c r="C29" s="219"/>
      <c r="D29" s="99" t="s">
        <v>1</v>
      </c>
      <c r="E29" s="99" t="s">
        <v>2</v>
      </c>
      <c r="F29" s="259" t="s">
        <v>3</v>
      </c>
      <c r="G29" s="260"/>
      <c r="I29" s="54" t="s">
        <v>388</v>
      </c>
    </row>
    <row r="30" spans="1:21" ht="55.5" customHeight="1">
      <c r="A30" s="204" t="s">
        <v>621</v>
      </c>
      <c r="B30" s="205"/>
      <c r="C30" s="206" t="s">
        <v>5</v>
      </c>
      <c r="D30" s="98"/>
      <c r="E30" s="98" t="s">
        <v>15</v>
      </c>
      <c r="F30" s="220" t="s">
        <v>814</v>
      </c>
      <c r="G30" s="221"/>
      <c r="I30" s="55" t="str">
        <f>CONCATENATE("(",LEN(F30),")")</f>
        <v>(37)</v>
      </c>
      <c r="J30" s="52" t="str">
        <f>IF(( AND(D30="x",E30="x") ),"(*) Marcar solo un valor: Si o No",IF(AND(E30="x",LEN(F30)=0),"(*) Completar la celda de Explicación",
CONCATENATE("(Si/No) Marcar con 'X' solo uno de los campos. (Explicación) Longitud maxima de ",Explicacion_LongMaximo," caracteres")))</f>
        <v>(Si/No) Marcar con 'X' solo uno de los campos. (Explicación) Longitud maxima de 1000 caracteres</v>
      </c>
      <c r="S30" s="67">
        <v>38</v>
      </c>
      <c r="U30"/>
    </row>
  </sheetData>
  <sheetProtection algorithmName="SHA-512" hashValue="cc7gp7PXnk8r6qsdObXpusEK2rmAoRuHD7MGkjSYHbRKqoODFJ4DhZ31ErUcn9cf9j802t0CVwHZny4+yButvw==" saltValue="/f4LoXwDTLEf0sAsgI98QA==" spinCount="100000" sheet="1" objects="1" scenarios="1" formatCells="0" formatRows="0" insertRows="0"/>
  <dataConsolidate/>
  <mergeCells count="31">
    <mergeCell ref="B26:G26"/>
    <mergeCell ref="D21:E21"/>
    <mergeCell ref="D22:E22"/>
    <mergeCell ref="D23:E23"/>
    <mergeCell ref="D24:E24"/>
    <mergeCell ref="A13:C13"/>
    <mergeCell ref="F29:G29"/>
    <mergeCell ref="F30:G30"/>
    <mergeCell ref="A10:C10"/>
    <mergeCell ref="A14:C14"/>
    <mergeCell ref="A30:C30"/>
    <mergeCell ref="D16:F16"/>
    <mergeCell ref="D17:F17"/>
    <mergeCell ref="F10:G10"/>
    <mergeCell ref="F13:G13"/>
    <mergeCell ref="F14:G14"/>
    <mergeCell ref="A12:G12"/>
    <mergeCell ref="A29:C29"/>
    <mergeCell ref="A28:G28"/>
    <mergeCell ref="A15:G15"/>
    <mergeCell ref="A19:G19"/>
    <mergeCell ref="A1:G1"/>
    <mergeCell ref="A4:G4"/>
    <mergeCell ref="A5:G5"/>
    <mergeCell ref="A9:C9"/>
    <mergeCell ref="A11:G11"/>
    <mergeCell ref="A3:G3"/>
    <mergeCell ref="A6:G6"/>
    <mergeCell ref="F9:G9"/>
    <mergeCell ref="A7:G7"/>
    <mergeCell ref="A8:G8"/>
  </mergeCells>
  <dataValidations count="5">
    <dataValidation type="custom" allowBlank="1" showDropDown="1" showInputMessage="1" showErrorMessage="1" error="Valor NO Válido." prompt="Ingrese &quot;X&quot;" sqref="D10:E10 D14:E14 D30:E30" xr:uid="{00000000-0002-0000-0200-000000000000}">
      <formula1>COUNTIF(Respuesta_SINO,TRIM(CELL("contents")))=1</formula1>
    </dataValidation>
    <dataValidation type="whole" allowBlank="1" showInputMessage="1" showErrorMessage="1" error="Valor NO Válido." prompt="Solo números" sqref="C25" xr:uid="{00000000-0002-0000-0200-000001000000}">
      <formula1>Entero_Minimo</formula1>
      <formula2>Entero_Maximo</formula2>
    </dataValidation>
    <dataValidation type="decimal" allowBlank="1" showInputMessage="1" showErrorMessage="1" error="Valor NO Válido" prompt="Ingrese Número" sqref="D17:F17" xr:uid="{00000000-0002-0000-0200-000002000000}">
      <formula1>Decimal2_Minimo</formula1>
      <formula2>Decimal2_Maximo</formula2>
    </dataValidation>
    <dataValidation type="textLength" allowBlank="1" showErrorMessage="1" error="Cantidad de caracteres NO valido." sqref="F10:G10 F14:G14 F30:G30" xr:uid="{00000000-0002-0000-0200-000003000000}">
      <formula1>Explicacion_LongMinimo</formula1>
      <formula2>Explicacion_LongMaximo</formula2>
    </dataValidation>
    <dataValidation type="decimal" allowBlank="1" showInputMessage="1" showErrorMessage="1" error="Valor NO Válido." prompt="Ingrese Número" sqref="C22:C24" xr:uid="{00000000-0002-0000-0200-000004000000}">
      <formula1>Decimal2_Minimo</formula1>
      <formula2>Decimal2_Maximo</formula2>
    </dataValidation>
  </dataValidations>
  <hyperlinks>
    <hyperlink ref="J3" location="Principal!A1" display="Volver al Indice" xr:uid="{00000000-0004-0000-0200-000000000000}"/>
  </hyperlinks>
  <pageMargins left="0.7" right="0.7" top="0.75" bottom="0.75" header="0.3" footer="0.3"/>
  <pageSetup paperSize="9" scale="9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V33"/>
  <sheetViews>
    <sheetView zoomScale="85" zoomScaleNormal="85" workbookViewId="0">
      <selection sqref="A1:K1"/>
    </sheetView>
  </sheetViews>
  <sheetFormatPr baseColWidth="10" defaultColWidth="11.453125" defaultRowHeight="12.5"/>
  <cols>
    <col min="1" max="1" width="4" style="1" customWidth="1"/>
    <col min="2" max="2" width="19.6328125" style="1" customWidth="1"/>
    <col min="3" max="3" width="6" style="1" customWidth="1"/>
    <col min="4" max="4" width="4.54296875" style="1" customWidth="1"/>
    <col min="5" max="5" width="9.08984375" style="1" customWidth="1"/>
    <col min="6" max="6" width="4.90625" style="1" customWidth="1"/>
    <col min="7" max="7" width="4.54296875" style="1" customWidth="1"/>
    <col min="8" max="8" width="4.08984375" style="1" customWidth="1"/>
    <col min="9" max="9" width="8.54296875" style="1" customWidth="1"/>
    <col min="10" max="10" width="7.54296875" style="1" customWidth="1"/>
    <col min="11" max="11" width="12.6328125" style="1" customWidth="1"/>
    <col min="12" max="12" width="0.90625" style="1" customWidth="1"/>
    <col min="13" max="13" width="5.36328125" style="1" customWidth="1"/>
    <col min="14" max="14" width="43.6328125" style="1" customWidth="1"/>
    <col min="15" max="18" width="5.08984375" style="1" customWidth="1"/>
    <col min="19" max="20" width="4.6328125" style="67" customWidth="1"/>
    <col min="21" max="21" width="3.36328125" style="67" customWidth="1"/>
    <col min="22" max="22" width="4.54296875" style="67" customWidth="1"/>
    <col min="23" max="16384" width="11.453125" style="1"/>
  </cols>
  <sheetData>
    <row r="1" spans="1:22" ht="27.75" customHeight="1">
      <c r="A1" s="215" t="s">
        <v>66</v>
      </c>
      <c r="B1" s="216"/>
      <c r="C1" s="216"/>
      <c r="D1" s="216"/>
      <c r="E1" s="216"/>
      <c r="F1" s="216"/>
      <c r="G1" s="216"/>
      <c r="H1" s="216"/>
      <c r="I1" s="216"/>
      <c r="J1" s="216"/>
      <c r="K1" s="216"/>
      <c r="U1" s="67">
        <v>2</v>
      </c>
    </row>
    <row r="2" spans="1:22" ht="27.75" hidden="1" customHeight="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4.5">
      <c r="A3" s="217" t="s">
        <v>297</v>
      </c>
      <c r="B3" s="217"/>
      <c r="C3" s="217"/>
      <c r="D3" s="217"/>
      <c r="E3" s="217"/>
      <c r="F3" s="217"/>
      <c r="G3" s="217"/>
      <c r="H3" s="217"/>
      <c r="I3" s="217"/>
      <c r="J3" s="217"/>
      <c r="K3" s="217"/>
      <c r="N3" s="93" t="s">
        <v>355</v>
      </c>
      <c r="U3" s="67">
        <f>SUM(V:V)</f>
        <v>2</v>
      </c>
    </row>
    <row r="4" spans="1:22" ht="13">
      <c r="A4" s="209" t="s">
        <v>68</v>
      </c>
      <c r="B4" s="209"/>
      <c r="C4" s="209"/>
      <c r="D4" s="209"/>
      <c r="E4" s="209"/>
      <c r="F4" s="209"/>
      <c r="G4" s="209"/>
      <c r="H4" s="209"/>
      <c r="I4" s="209"/>
      <c r="J4" s="209"/>
      <c r="K4" s="209"/>
    </row>
    <row r="5" spans="1:22" ht="18" customHeight="1">
      <c r="A5" s="218"/>
      <c r="B5" s="218"/>
      <c r="C5" s="218"/>
      <c r="D5" s="218"/>
      <c r="E5" s="219"/>
      <c r="F5" s="99" t="s">
        <v>1</v>
      </c>
      <c r="G5" s="99" t="s">
        <v>2</v>
      </c>
      <c r="H5" s="207" t="s">
        <v>3</v>
      </c>
      <c r="I5" s="207"/>
      <c r="J5" s="207"/>
      <c r="K5" s="207"/>
      <c r="M5" s="54" t="s">
        <v>388</v>
      </c>
    </row>
    <row r="6" spans="1:22" ht="126.75" customHeight="1">
      <c r="A6" s="222" t="s">
        <v>298</v>
      </c>
      <c r="B6" s="222"/>
      <c r="C6" s="222"/>
      <c r="D6" s="222"/>
      <c r="E6" s="222"/>
      <c r="F6" s="98" t="s">
        <v>15</v>
      </c>
      <c r="G6" s="98"/>
      <c r="H6" s="220"/>
      <c r="I6" s="237"/>
      <c r="J6" s="237"/>
      <c r="K6" s="221"/>
      <c r="M6" s="55" t="str">
        <f>CONCATENATE("(",LEN(H6),")")</f>
        <v>(0)</v>
      </c>
      <c r="N6" s="53"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67">
        <v>118</v>
      </c>
      <c r="V6" s="68">
        <f>IF( AND(F6="",G6=""),0,IF(AND(G6&lt;&gt;"",H6=""),0,1))</f>
        <v>1</v>
      </c>
    </row>
    <row r="7" spans="1:22" ht="24" customHeight="1">
      <c r="A7" s="267" t="s">
        <v>299</v>
      </c>
      <c r="B7" s="267"/>
      <c r="C7" s="267"/>
      <c r="D7" s="267"/>
      <c r="E7" s="267"/>
      <c r="F7" s="267"/>
      <c r="G7" s="267"/>
      <c r="H7" s="267"/>
      <c r="I7" s="267"/>
      <c r="J7" s="267"/>
      <c r="K7" s="267"/>
    </row>
    <row r="8" spans="1:22" ht="39.65" customHeight="1">
      <c r="B8" s="126"/>
      <c r="C8" s="126"/>
      <c r="D8" s="126"/>
      <c r="E8" s="126"/>
      <c r="F8" s="126"/>
      <c r="G8" s="126"/>
      <c r="H8" s="126"/>
      <c r="I8" s="14" t="s">
        <v>300</v>
      </c>
      <c r="J8" s="14" t="s">
        <v>2</v>
      </c>
      <c r="K8" s="145" t="s">
        <v>579</v>
      </c>
    </row>
    <row r="9" spans="1:22" ht="15.75" customHeight="1">
      <c r="B9" s="301" t="s">
        <v>580</v>
      </c>
      <c r="C9" s="302"/>
      <c r="D9" s="302"/>
      <c r="E9" s="302"/>
      <c r="F9" s="302"/>
      <c r="G9" s="302"/>
      <c r="H9" s="303"/>
      <c r="I9" s="98" t="s">
        <v>15</v>
      </c>
      <c r="J9" s="98"/>
      <c r="K9" s="168" t="s">
        <v>893</v>
      </c>
      <c r="N9" s="41" t="str">
        <f t="shared" ref="N9:N18" si="0">IF(( AND(I9="x",J9="x") ),"(*) Marcar solo un valor: Si o No","")</f>
        <v/>
      </c>
      <c r="S9" s="67">
        <v>735</v>
      </c>
    </row>
    <row r="10" spans="1:22" ht="12.75" customHeight="1">
      <c r="B10" s="301" t="s">
        <v>301</v>
      </c>
      <c r="C10" s="302"/>
      <c r="D10" s="302"/>
      <c r="E10" s="302"/>
      <c r="F10" s="302"/>
      <c r="G10" s="302"/>
      <c r="H10" s="303"/>
      <c r="I10" s="98"/>
      <c r="J10" s="98" t="s">
        <v>15</v>
      </c>
      <c r="K10" s="168"/>
      <c r="N10" s="41" t="str">
        <f t="shared" si="0"/>
        <v/>
      </c>
      <c r="S10" s="67">
        <v>310</v>
      </c>
    </row>
    <row r="11" spans="1:22" ht="12.75" customHeight="1">
      <c r="B11" s="301" t="s">
        <v>581</v>
      </c>
      <c r="C11" s="302"/>
      <c r="D11" s="302"/>
      <c r="E11" s="302"/>
      <c r="F11" s="302"/>
      <c r="G11" s="302"/>
      <c r="H11" s="303"/>
      <c r="I11" s="98" t="s">
        <v>15</v>
      </c>
      <c r="J11" s="98"/>
      <c r="K11" s="168" t="s">
        <v>893</v>
      </c>
      <c r="N11" s="41" t="str">
        <f t="shared" si="0"/>
        <v/>
      </c>
      <c r="S11" s="67">
        <v>737</v>
      </c>
    </row>
    <row r="12" spans="1:22" ht="12.75" customHeight="1">
      <c r="B12" s="301" t="s">
        <v>582</v>
      </c>
      <c r="C12" s="302"/>
      <c r="D12" s="302"/>
      <c r="E12" s="302"/>
      <c r="F12" s="302"/>
      <c r="G12" s="302"/>
      <c r="H12" s="303"/>
      <c r="I12" s="98" t="s">
        <v>15</v>
      </c>
      <c r="J12" s="98"/>
      <c r="K12" s="168" t="s">
        <v>893</v>
      </c>
      <c r="N12" s="41" t="str">
        <f t="shared" si="0"/>
        <v/>
      </c>
      <c r="S12" s="67">
        <v>738</v>
      </c>
    </row>
    <row r="13" spans="1:22" ht="12.75" customHeight="1">
      <c r="B13" s="301" t="s">
        <v>583</v>
      </c>
      <c r="C13" s="302"/>
      <c r="D13" s="302"/>
      <c r="E13" s="302"/>
      <c r="F13" s="302"/>
      <c r="G13" s="302"/>
      <c r="H13" s="303"/>
      <c r="I13" s="98" t="s">
        <v>15</v>
      </c>
      <c r="J13" s="98"/>
      <c r="K13" s="168" t="s">
        <v>893</v>
      </c>
      <c r="N13" s="41" t="str">
        <f t="shared" si="0"/>
        <v/>
      </c>
      <c r="S13" s="67">
        <v>739</v>
      </c>
    </row>
    <row r="14" spans="1:22" ht="29" customHeight="1">
      <c r="B14" s="301" t="s">
        <v>584</v>
      </c>
      <c r="C14" s="302"/>
      <c r="D14" s="302"/>
      <c r="E14" s="302"/>
      <c r="F14" s="302"/>
      <c r="G14" s="302"/>
      <c r="H14" s="303"/>
      <c r="I14" s="98" t="s">
        <v>15</v>
      </c>
      <c r="J14" s="98"/>
      <c r="K14" s="168" t="s">
        <v>893</v>
      </c>
      <c r="N14" s="41" t="str">
        <f t="shared" si="0"/>
        <v/>
      </c>
      <c r="S14" s="67">
        <v>740</v>
      </c>
    </row>
    <row r="15" spans="1:22" ht="15.75" customHeight="1">
      <c r="B15" s="301" t="s">
        <v>585</v>
      </c>
      <c r="C15" s="302"/>
      <c r="D15" s="302"/>
      <c r="E15" s="302"/>
      <c r="F15" s="302"/>
      <c r="G15" s="302"/>
      <c r="H15" s="303"/>
      <c r="I15" s="98" t="s">
        <v>15</v>
      </c>
      <c r="J15" s="98"/>
      <c r="K15" s="168" t="s">
        <v>893</v>
      </c>
      <c r="N15" s="41" t="str">
        <f t="shared" si="0"/>
        <v/>
      </c>
      <c r="S15" s="67">
        <v>741</v>
      </c>
    </row>
    <row r="16" spans="1:22" ht="12.75" customHeight="1">
      <c r="B16" s="301" t="s">
        <v>303</v>
      </c>
      <c r="C16" s="302"/>
      <c r="D16" s="302"/>
      <c r="E16" s="302"/>
      <c r="F16" s="302"/>
      <c r="G16" s="302"/>
      <c r="H16" s="303"/>
      <c r="I16" s="98" t="s">
        <v>15</v>
      </c>
      <c r="J16" s="98"/>
      <c r="K16" s="168" t="s">
        <v>893</v>
      </c>
      <c r="N16" s="41" t="str">
        <f t="shared" si="0"/>
        <v/>
      </c>
      <c r="S16" s="67">
        <v>742</v>
      </c>
    </row>
    <row r="17" spans="1:22" ht="12.75" customHeight="1">
      <c r="B17" s="301" t="s">
        <v>350</v>
      </c>
      <c r="C17" s="302"/>
      <c r="D17" s="302"/>
      <c r="E17" s="302"/>
      <c r="F17" s="302"/>
      <c r="G17" s="302"/>
      <c r="H17" s="303"/>
      <c r="I17" s="98"/>
      <c r="J17" s="98" t="s">
        <v>15</v>
      </c>
      <c r="K17" s="168"/>
      <c r="N17" s="41" t="str">
        <f t="shared" si="0"/>
        <v/>
      </c>
      <c r="S17" s="67">
        <v>743</v>
      </c>
    </row>
    <row r="18" spans="1:22" ht="13.5" customHeight="1">
      <c r="B18" s="301" t="s">
        <v>92</v>
      </c>
      <c r="C18" s="302"/>
      <c r="D18" s="302"/>
      <c r="E18" s="302"/>
      <c r="F18" s="302"/>
      <c r="G18" s="302"/>
      <c r="H18" s="303"/>
      <c r="I18" s="98" t="s">
        <v>15</v>
      </c>
      <c r="J18" s="98"/>
      <c r="K18" s="168" t="s">
        <v>893</v>
      </c>
      <c r="N18" s="41" t="str">
        <f t="shared" si="0"/>
        <v/>
      </c>
      <c r="S18" s="67">
        <v>744</v>
      </c>
    </row>
    <row r="19" spans="1:22" ht="15.75" customHeight="1">
      <c r="B19" s="19" t="s">
        <v>90</v>
      </c>
      <c r="C19" s="220"/>
      <c r="D19" s="237"/>
      <c r="E19" s="237"/>
      <c r="F19" s="237"/>
      <c r="G19" s="237"/>
      <c r="H19" s="237"/>
      <c r="I19" s="237"/>
      <c r="J19" s="237"/>
      <c r="K19" s="221"/>
      <c r="S19" s="67">
        <v>315</v>
      </c>
    </row>
    <row r="20" spans="1:22" ht="9.75" customHeight="1">
      <c r="A20" s="476"/>
      <c r="B20" s="476"/>
      <c r="C20" s="476"/>
      <c r="D20" s="476"/>
      <c r="E20" s="476"/>
      <c r="F20" s="476"/>
      <c r="G20" s="476"/>
      <c r="H20" s="476"/>
      <c r="I20" s="476"/>
      <c r="J20" s="476"/>
      <c r="K20" s="476"/>
    </row>
    <row r="21" spans="1:22" ht="9" customHeight="1">
      <c r="A21" s="472"/>
      <c r="B21" s="472"/>
      <c r="C21" s="472"/>
      <c r="D21" s="472"/>
      <c r="E21" s="472"/>
      <c r="F21" s="472"/>
      <c r="G21" s="472"/>
      <c r="H21" s="472"/>
      <c r="I21" s="472"/>
      <c r="J21" s="472"/>
      <c r="K21" s="472"/>
    </row>
    <row r="22" spans="1:22" ht="13.5" customHeight="1">
      <c r="A22" s="209" t="s">
        <v>69</v>
      </c>
      <c r="B22" s="209"/>
      <c r="C22" s="209"/>
      <c r="D22" s="209"/>
      <c r="E22" s="209"/>
      <c r="F22" s="209"/>
      <c r="G22" s="209"/>
      <c r="H22" s="209"/>
      <c r="I22" s="209"/>
      <c r="J22" s="209"/>
      <c r="K22" s="209"/>
    </row>
    <row r="23" spans="1:22" ht="18.75" customHeight="1">
      <c r="A23" s="218"/>
      <c r="B23" s="218"/>
      <c r="C23" s="218"/>
      <c r="D23" s="218"/>
      <c r="E23" s="219"/>
      <c r="F23" s="99" t="s">
        <v>1</v>
      </c>
      <c r="G23" s="99" t="s">
        <v>2</v>
      </c>
      <c r="H23" s="474" t="s">
        <v>3</v>
      </c>
      <c r="I23" s="474"/>
      <c r="J23" s="474"/>
      <c r="K23" s="474"/>
      <c r="M23" s="54" t="s">
        <v>388</v>
      </c>
    </row>
    <row r="24" spans="1:22" ht="35.25" customHeight="1">
      <c r="A24" s="304" t="s">
        <v>768</v>
      </c>
      <c r="B24" s="304"/>
      <c r="C24" s="304"/>
      <c r="D24" s="304"/>
      <c r="E24" s="304"/>
      <c r="F24" s="98" t="s">
        <v>15</v>
      </c>
      <c r="G24" s="98"/>
      <c r="H24" s="220"/>
      <c r="I24" s="237"/>
      <c r="J24" s="237"/>
      <c r="K24" s="221"/>
      <c r="M24" s="55" t="str">
        <f>CONCATENATE("(",LEN(H24),")")</f>
        <v>(0)</v>
      </c>
      <c r="N24" s="53" t="str">
        <f>IF(( AND(F24="x",G24="x") ),"(*) Marcar solo un valor: Si o No",IF(AND(G24="x",LEN(H24)=0),"(*) Completar la celda de explicación",
CONCATENATE("(Si/No) Marcar con 'X' solo uno de los campos. (Explicación) Longitud Máxima de ",Explicacion_LongMaximo," caracteres")))</f>
        <v>(Si/No) Marcar con 'X' solo uno de los campos. (Explicación) Longitud Máxima de 1000 caracteres</v>
      </c>
      <c r="S24" s="67">
        <v>119</v>
      </c>
      <c r="V24" s="68">
        <f>IF( AND(F24="",G24=""),0,IF(AND(G24&lt;&gt;"",H24=""),0,1))</f>
        <v>1</v>
      </c>
    </row>
    <row r="25" spans="1:22" ht="6.75" customHeight="1">
      <c r="A25" s="473"/>
      <c r="B25" s="473"/>
      <c r="C25" s="473"/>
      <c r="D25" s="473"/>
      <c r="E25" s="473"/>
      <c r="F25" s="473"/>
      <c r="G25" s="473"/>
      <c r="H25" s="473"/>
      <c r="I25" s="473"/>
      <c r="J25" s="473"/>
      <c r="K25" s="473"/>
    </row>
    <row r="26" spans="1:22" ht="36.75" customHeight="1">
      <c r="A26" s="354" t="s">
        <v>769</v>
      </c>
      <c r="B26" s="354"/>
      <c r="C26" s="354"/>
      <c r="D26" s="354"/>
      <c r="E26" s="354"/>
      <c r="F26" s="354"/>
      <c r="G26" s="354"/>
      <c r="H26" s="354"/>
      <c r="I26" s="354"/>
      <c r="J26" s="354"/>
      <c r="K26" s="354"/>
      <c r="M26"/>
    </row>
    <row r="27" spans="1:22" ht="25.5" customHeight="1">
      <c r="B27" s="358" t="s">
        <v>770</v>
      </c>
      <c r="C27" s="358"/>
      <c r="D27" s="358"/>
      <c r="E27" s="220" t="s">
        <v>894</v>
      </c>
      <c r="F27" s="237"/>
      <c r="G27" s="237"/>
      <c r="H27" s="237"/>
      <c r="I27" s="237"/>
      <c r="J27" s="237"/>
      <c r="K27" s="221"/>
      <c r="S27" s="67">
        <v>317</v>
      </c>
    </row>
    <row r="28" spans="1:22" ht="60" customHeight="1">
      <c r="A28" s="226" t="s">
        <v>771</v>
      </c>
      <c r="B28" s="226"/>
      <c r="C28" s="226"/>
      <c r="D28" s="226"/>
      <c r="E28" s="226"/>
      <c r="F28" s="226"/>
      <c r="G28" s="226"/>
      <c r="H28" s="226"/>
      <c r="I28" s="226"/>
      <c r="J28" s="226"/>
      <c r="K28" s="226"/>
      <c r="M28"/>
    </row>
    <row r="29" spans="1:22">
      <c r="B29" s="223" t="s">
        <v>304</v>
      </c>
      <c r="C29" s="223"/>
      <c r="D29" s="223"/>
      <c r="E29" s="220"/>
      <c r="F29" s="237"/>
      <c r="G29" s="237"/>
      <c r="H29" s="237"/>
      <c r="I29" s="237"/>
      <c r="J29" s="237"/>
      <c r="K29" s="221"/>
      <c r="S29" s="67">
        <v>318</v>
      </c>
    </row>
    <row r="30" spans="1:22" ht="15" customHeight="1">
      <c r="A30" s="292"/>
      <c r="B30" s="292"/>
      <c r="C30" s="292"/>
      <c r="D30" s="292"/>
      <c r="E30" s="292"/>
      <c r="F30" s="292"/>
      <c r="G30" s="292"/>
      <c r="H30" s="292"/>
      <c r="I30" s="292"/>
      <c r="J30" s="292"/>
      <c r="K30" s="292"/>
    </row>
    <row r="31" spans="1:22" ht="15.75" customHeight="1">
      <c r="B31" s="223" t="s">
        <v>305</v>
      </c>
      <c r="C31" s="223"/>
      <c r="D31" s="223"/>
      <c r="E31" s="223"/>
      <c r="F31" s="223"/>
      <c r="G31" s="223"/>
      <c r="H31" s="223"/>
      <c r="I31" s="223"/>
      <c r="J31" s="223"/>
      <c r="K31" s="223"/>
    </row>
    <row r="32" spans="1:22" ht="15.75" customHeight="1">
      <c r="B32" s="223" t="s">
        <v>167</v>
      </c>
      <c r="C32" s="223"/>
      <c r="D32" s="223"/>
      <c r="E32" s="223" t="s">
        <v>168</v>
      </c>
      <c r="F32" s="223"/>
      <c r="G32" s="223"/>
      <c r="H32" s="223"/>
      <c r="I32" s="264" t="s">
        <v>169</v>
      </c>
      <c r="J32" s="266"/>
      <c r="K32" s="132" t="s">
        <v>586</v>
      </c>
    </row>
    <row r="33" spans="2:19">
      <c r="B33" s="208"/>
      <c r="C33" s="208"/>
      <c r="D33" s="208"/>
      <c r="E33" s="475"/>
      <c r="F33" s="475"/>
      <c r="G33" s="475"/>
      <c r="H33" s="475"/>
      <c r="I33" s="463"/>
      <c r="J33" s="465"/>
      <c r="K33" s="167"/>
      <c r="S33" s="67">
        <v>319</v>
      </c>
    </row>
  </sheetData>
  <sheetProtection algorithmName="SHA-512" hashValue="PNZgQ26gGOWyzz+x2WoyDPiTKHbC8VoDRtOHAQMdFxX9C3tqHB/ykU5HrG6bPpWdrtTBSwlkpNeJickJoNdJbw==" saltValue="KnsUspABuTPqu1+PEjcGuw==" spinCount="100000" sheet="1" objects="1" scenarios="1" formatRows="0"/>
  <mergeCells count="41">
    <mergeCell ref="A26:K26"/>
    <mergeCell ref="A1:K1"/>
    <mergeCell ref="A6:E6"/>
    <mergeCell ref="H5:K5"/>
    <mergeCell ref="H6:K6"/>
    <mergeCell ref="A3:K3"/>
    <mergeCell ref="A4:K4"/>
    <mergeCell ref="A5:E5"/>
    <mergeCell ref="A20:K20"/>
    <mergeCell ref="C19:K19"/>
    <mergeCell ref="B9:H9"/>
    <mergeCell ref="B10:H10"/>
    <mergeCell ref="B15:H15"/>
    <mergeCell ref="B16:H16"/>
    <mergeCell ref="B18:H18"/>
    <mergeCell ref="B11:H11"/>
    <mergeCell ref="B27:D27"/>
    <mergeCell ref="E27:K27"/>
    <mergeCell ref="B33:D33"/>
    <mergeCell ref="E33:H33"/>
    <mergeCell ref="A28:K28"/>
    <mergeCell ref="B29:D29"/>
    <mergeCell ref="E29:K29"/>
    <mergeCell ref="B31:K31"/>
    <mergeCell ref="E32:H32"/>
    <mergeCell ref="B32:D32"/>
    <mergeCell ref="A30:K30"/>
    <mergeCell ref="I32:J32"/>
    <mergeCell ref="I33:J33"/>
    <mergeCell ref="B12:H12"/>
    <mergeCell ref="B13:H13"/>
    <mergeCell ref="B14:H14"/>
    <mergeCell ref="B17:H17"/>
    <mergeCell ref="A7:K7"/>
    <mergeCell ref="A22:K22"/>
    <mergeCell ref="A21:K21"/>
    <mergeCell ref="A25:K25"/>
    <mergeCell ref="A23:E23"/>
    <mergeCell ref="H23:K23"/>
    <mergeCell ref="H24:K24"/>
    <mergeCell ref="A24:E24"/>
  </mergeCells>
  <dataValidations count="2">
    <dataValidation type="textLength" allowBlank="1" showErrorMessage="1" error="Cantidad de caracteres NO valido." sqref="H6:K6 H24:K24" xr:uid="{00000000-0002-0000-1D00-000000000000}">
      <formula1>Explicacion_LongMinimo</formula1>
      <formula2>Explicacion_LongMaximo</formula2>
    </dataValidation>
    <dataValidation type="custom" allowBlank="1" showDropDown="1" showInputMessage="1" showErrorMessage="1" error="Valor NO Válido." prompt="Ingrese &quot;X&quot;" sqref="F6:G6 F24:G24 I9:J18" xr:uid="{00000000-0002-0000-1D00-000001000000}">
      <formula1>COUNTIF(Respuesta_SINO,TRIM(CELL("contents")))=1</formula1>
    </dataValidation>
  </dataValidations>
  <hyperlinks>
    <hyperlink ref="N3" location="Principal!A1" display="Volver al Indice" xr:uid="{00000000-0004-0000-1D00-000000000000}"/>
  </hyperlinks>
  <pageMargins left="0.7" right="0.7" top="0.75" bottom="0.75" header="0.3" footer="0.3"/>
  <pageSetup paperSize="9" orientation="portrait" r:id="rId1"/>
  <rowBreaks count="1" manualBreakCount="1">
    <brk id="25" max="1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S5"/>
  <sheetViews>
    <sheetView zoomScale="85" zoomScaleNormal="85" workbookViewId="0">
      <selection activeCell="J17" sqref="J17"/>
    </sheetView>
  </sheetViews>
  <sheetFormatPr baseColWidth="10" defaultColWidth="11.453125" defaultRowHeight="12.5"/>
  <cols>
    <col min="1" max="1" width="21.08984375" style="1" customWidth="1"/>
    <col min="2" max="2" width="5.08984375" style="1" customWidth="1"/>
    <col min="3" max="3" width="4.54296875" style="1" customWidth="1"/>
    <col min="4" max="4" width="11.453125" style="1"/>
    <col min="5" max="5" width="7" style="1" customWidth="1"/>
    <col min="6" max="6" width="4" style="1" customWidth="1"/>
    <col min="7" max="7" width="30.90625" style="1" customWidth="1"/>
    <col min="8" max="8" width="2" style="1" customWidth="1"/>
    <col min="9" max="9" width="5.90625" style="1" customWidth="1"/>
    <col min="10" max="10" width="39.6328125" style="1" customWidth="1"/>
    <col min="11" max="11" width="11.453125" style="1"/>
    <col min="12" max="20" width="6.36328125" style="1" customWidth="1"/>
    <col min="21" max="21" width="1.36328125" style="1" customWidth="1"/>
    <col min="22" max="16384" width="11.453125" style="1"/>
  </cols>
  <sheetData>
    <row r="1" spans="1:19" ht="14">
      <c r="A1" s="217" t="s">
        <v>70</v>
      </c>
      <c r="B1" s="217"/>
      <c r="C1" s="217"/>
      <c r="D1" s="217"/>
      <c r="E1" s="217"/>
      <c r="F1" s="217"/>
      <c r="G1" s="217"/>
      <c r="J1" s="94" t="str">
        <f>'28'!A1</f>
        <v>PILAR V: Transparencia de la Información</v>
      </c>
    </row>
    <row r="2" spans="1:19" ht="47.25" customHeight="1">
      <c r="A2" s="354" t="s">
        <v>587</v>
      </c>
      <c r="B2" s="354"/>
      <c r="C2" s="354"/>
      <c r="D2" s="354"/>
      <c r="E2" s="354"/>
      <c r="F2" s="354"/>
      <c r="G2" s="354"/>
      <c r="I2"/>
      <c r="J2" s="93" t="s">
        <v>355</v>
      </c>
    </row>
    <row r="3" spans="1:19" ht="13">
      <c r="B3" s="1" t="s">
        <v>135</v>
      </c>
      <c r="C3" s="98"/>
      <c r="E3" s="1" t="s">
        <v>2</v>
      </c>
      <c r="F3" s="98"/>
      <c r="J3" s="41" t="str">
        <f>IF(( AND($C$3="x",$F$3="x") ),"(*) Marcar solo un valor: Si o No","")</f>
        <v/>
      </c>
      <c r="S3" s="67">
        <v>750</v>
      </c>
    </row>
    <row r="4" spans="1:19" ht="48" customHeight="1">
      <c r="A4" s="354" t="s">
        <v>772</v>
      </c>
      <c r="B4" s="354"/>
      <c r="C4" s="354"/>
      <c r="D4" s="354"/>
      <c r="E4" s="354"/>
      <c r="F4" s="354"/>
      <c r="G4" s="354"/>
      <c r="I4"/>
    </row>
    <row r="5" spans="1:19" ht="13">
      <c r="B5" s="27" t="s">
        <v>135</v>
      </c>
      <c r="C5" s="98"/>
      <c r="E5" s="27" t="s">
        <v>2</v>
      </c>
      <c r="F5" s="98"/>
      <c r="J5" s="41" t="str">
        <f>IF(( AND($C$5="x",$F$5="x") ),"(*) Marcar solo un valor: Si o No","")</f>
        <v/>
      </c>
      <c r="S5" s="67">
        <v>120</v>
      </c>
    </row>
  </sheetData>
  <sheetProtection algorithmName="SHA-512" hashValue="4lWG6IwrYRBTmSL1ehiHue4SqNwpxziy8iy+ccjhcQSK1SofI25hc8Qrt7c+jr7ukjrUJE3k7+553RR43TPX7Q==" saltValue="d4RK65FzCaTU70ZKcgX3HQ==" spinCount="100000" sheet="1" objects="1" scenarios="1" formatRows="0"/>
  <mergeCells count="3">
    <mergeCell ref="A2:G2"/>
    <mergeCell ref="A1:G1"/>
    <mergeCell ref="A4:G4"/>
  </mergeCells>
  <dataValidations count="1">
    <dataValidation type="custom" allowBlank="1" showDropDown="1" showInputMessage="1" showErrorMessage="1" error="Valor NO Válido." prompt="Ingrese &quot;X&quot;" sqref="C3 F3 C5 F5" xr:uid="{00000000-0002-0000-1E00-000000000000}">
      <formula1>COUNTIF(Respuesta_SINO,TRIM(CELL("contents")))=1</formula1>
    </dataValidation>
  </dataValidations>
  <hyperlinks>
    <hyperlink ref="J2" location="Principal!A1" display="Volver al Indice"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V40"/>
  <sheetViews>
    <sheetView zoomScale="85" zoomScaleNormal="85" workbookViewId="0">
      <selection activeCell="N11" sqref="N11"/>
    </sheetView>
  </sheetViews>
  <sheetFormatPr baseColWidth="10" defaultColWidth="11.453125" defaultRowHeight="12.5"/>
  <cols>
    <col min="1" max="1" width="4.6328125" style="1" customWidth="1"/>
    <col min="2" max="2" width="18.90625" style="1" customWidth="1"/>
    <col min="3" max="3" width="4.54296875" style="1" customWidth="1"/>
    <col min="4" max="4" width="4.453125" style="1" customWidth="1"/>
    <col min="5" max="5" width="8.54296875" style="1" customWidth="1"/>
    <col min="6" max="6" width="3.08984375" style="1" customWidth="1"/>
    <col min="7" max="7" width="5.54296875" style="1" customWidth="1"/>
    <col min="8" max="8" width="5.90625" style="1" customWidth="1"/>
    <col min="9" max="10" width="4.54296875" style="1" customWidth="1"/>
    <col min="11" max="11" width="20.453125" style="1" customWidth="1"/>
    <col min="12" max="12" width="1.453125" style="1" customWidth="1"/>
    <col min="13" max="13" width="5.36328125" style="1" bestFit="1" customWidth="1"/>
    <col min="14" max="14" width="45.453125" style="1" customWidth="1"/>
    <col min="15" max="18" width="2.90625" style="1" customWidth="1"/>
    <col min="19" max="20" width="5.90625" style="67" customWidth="1"/>
    <col min="21" max="21" width="2.08984375" style="67" customWidth="1"/>
    <col min="22" max="22" width="2.453125" style="67" customWidth="1"/>
    <col min="23" max="16384" width="11.453125" style="1"/>
  </cols>
  <sheetData>
    <row r="1" spans="1:22" ht="36.75" customHeight="1">
      <c r="A1" s="273" t="s">
        <v>382</v>
      </c>
      <c r="B1" s="273"/>
      <c r="C1" s="273"/>
      <c r="D1" s="273"/>
      <c r="E1" s="273"/>
      <c r="F1" s="273"/>
      <c r="G1" s="273"/>
      <c r="H1" s="273"/>
      <c r="I1" s="273"/>
      <c r="J1" s="273"/>
      <c r="K1" s="273"/>
      <c r="N1" s="94" t="str">
        <f>'28'!A1</f>
        <v>PILAR V: Transparencia de la Información</v>
      </c>
      <c r="U1" s="67">
        <v>2</v>
      </c>
    </row>
    <row r="2" spans="1:22" ht="12.75" hidden="1" customHeight="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c r="O2" s="67"/>
      <c r="P2" s="67"/>
      <c r="Q2" s="67"/>
      <c r="R2" s="67"/>
    </row>
    <row r="3" spans="1:22" ht="15" customHeight="1">
      <c r="A3" s="209" t="s">
        <v>72</v>
      </c>
      <c r="B3" s="209"/>
      <c r="C3" s="209"/>
      <c r="D3" s="209"/>
      <c r="E3" s="209"/>
      <c r="F3" s="209"/>
      <c r="G3" s="209"/>
      <c r="H3" s="209"/>
      <c r="I3" s="209"/>
      <c r="J3" s="209"/>
      <c r="K3" s="209"/>
      <c r="N3" s="93" t="s">
        <v>355</v>
      </c>
      <c r="U3" s="67">
        <f>SUM(V:V)</f>
        <v>2</v>
      </c>
    </row>
    <row r="4" spans="1:22" ht="13">
      <c r="A4" s="218"/>
      <c r="B4" s="218"/>
      <c r="C4" s="218"/>
      <c r="D4" s="218"/>
      <c r="E4" s="218"/>
      <c r="F4" s="219"/>
      <c r="G4" s="99" t="s">
        <v>1</v>
      </c>
      <c r="H4" s="99" t="s">
        <v>2</v>
      </c>
      <c r="I4" s="207" t="s">
        <v>3</v>
      </c>
      <c r="J4" s="207"/>
      <c r="K4" s="207"/>
      <c r="M4" s="54" t="s">
        <v>388</v>
      </c>
    </row>
    <row r="5" spans="1:22" ht="58.5" customHeight="1">
      <c r="A5" s="261" t="s">
        <v>306</v>
      </c>
      <c r="B5" s="262"/>
      <c r="C5" s="262"/>
      <c r="D5" s="262"/>
      <c r="E5" s="262"/>
      <c r="F5" s="263"/>
      <c r="G5" s="98" t="s">
        <v>15</v>
      </c>
      <c r="H5" s="98"/>
      <c r="I5" s="220"/>
      <c r="J5" s="237"/>
      <c r="K5" s="221"/>
      <c r="M5" s="55" t="str">
        <f>CONCATENATE("(",LEN(I5),")")</f>
        <v>(0)</v>
      </c>
      <c r="N5" s="53"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67">
        <v>121</v>
      </c>
      <c r="V5" s="68">
        <f>IF( AND(G5="",H5=""),0,IF(AND(H5&lt;&gt;"",I5=""),0,1))</f>
        <v>1</v>
      </c>
    </row>
    <row r="6" spans="1:22" ht="33.75" customHeight="1">
      <c r="A6" s="267" t="s">
        <v>307</v>
      </c>
      <c r="B6" s="267"/>
      <c r="C6" s="267"/>
      <c r="D6" s="267"/>
      <c r="E6" s="267"/>
      <c r="F6" s="267"/>
      <c r="G6" s="267"/>
      <c r="H6" s="267"/>
      <c r="I6" s="267"/>
      <c r="J6" s="267"/>
      <c r="K6" s="267"/>
    </row>
    <row r="7" spans="1:22" ht="32.25" customHeight="1">
      <c r="A7" s="264" t="s">
        <v>308</v>
      </c>
      <c r="B7" s="265"/>
      <c r="C7" s="266"/>
      <c r="D7" s="223" t="s">
        <v>314</v>
      </c>
      <c r="E7" s="223"/>
      <c r="F7" s="223"/>
      <c r="G7" s="223"/>
      <c r="H7" s="223"/>
      <c r="I7" s="223" t="s">
        <v>309</v>
      </c>
      <c r="J7" s="223"/>
      <c r="K7" s="223"/>
    </row>
    <row r="8" spans="1:22" ht="12.75" customHeight="1">
      <c r="A8" s="288" t="s">
        <v>310</v>
      </c>
      <c r="B8" s="289"/>
      <c r="C8" s="290"/>
      <c r="D8" s="305">
        <v>79792</v>
      </c>
      <c r="E8" s="305"/>
      <c r="F8" s="305"/>
      <c r="G8" s="305"/>
      <c r="H8" s="305"/>
      <c r="I8" s="480">
        <v>0.29699999999999999</v>
      </c>
      <c r="J8" s="480"/>
      <c r="K8" s="480"/>
      <c r="S8" s="67">
        <v>320</v>
      </c>
    </row>
    <row r="9" spans="1:22" ht="12.75" customHeight="1">
      <c r="A9" s="301" t="s">
        <v>773</v>
      </c>
      <c r="B9" s="302"/>
      <c r="C9" s="303"/>
      <c r="D9" s="305"/>
      <c r="E9" s="305"/>
      <c r="F9" s="305"/>
      <c r="G9" s="305"/>
      <c r="H9" s="305"/>
      <c r="I9" s="480"/>
      <c r="J9" s="480"/>
      <c r="K9" s="480"/>
      <c r="S9" s="67">
        <v>321</v>
      </c>
    </row>
    <row r="10" spans="1:22" ht="12.75" customHeight="1">
      <c r="A10" s="301" t="s">
        <v>774</v>
      </c>
      <c r="B10" s="302"/>
      <c r="C10" s="303"/>
      <c r="D10" s="305"/>
      <c r="E10" s="305"/>
      <c r="F10" s="305"/>
      <c r="G10" s="305"/>
      <c r="H10" s="305"/>
      <c r="I10" s="480"/>
      <c r="J10" s="480"/>
      <c r="K10" s="480"/>
      <c r="S10" s="67">
        <v>322</v>
      </c>
    </row>
    <row r="11" spans="1:22" ht="12.75" customHeight="1">
      <c r="A11" s="288" t="s">
        <v>311</v>
      </c>
      <c r="B11" s="289"/>
      <c r="C11" s="290"/>
      <c r="D11" s="305">
        <v>1</v>
      </c>
      <c r="E11" s="305"/>
      <c r="F11" s="305"/>
      <c r="G11" s="305"/>
      <c r="H11" s="305"/>
      <c r="I11" s="480">
        <v>99.703000000000003</v>
      </c>
      <c r="J11" s="480"/>
      <c r="K11" s="480"/>
      <c r="S11" s="67">
        <v>323</v>
      </c>
    </row>
    <row r="12" spans="1:22" ht="12.75" customHeight="1">
      <c r="A12" s="288" t="s">
        <v>312</v>
      </c>
      <c r="B12" s="289"/>
      <c r="C12" s="290"/>
      <c r="D12" s="244">
        <v>79793</v>
      </c>
      <c r="E12" s="245"/>
      <c r="F12" s="245"/>
      <c r="G12" s="245"/>
      <c r="H12" s="246"/>
      <c r="I12" s="466">
        <v>100</v>
      </c>
      <c r="J12" s="481"/>
      <c r="K12" s="467"/>
      <c r="S12" s="67">
        <v>324</v>
      </c>
    </row>
    <row r="13" spans="1:22" ht="14.5">
      <c r="A13" s="20"/>
      <c r="B13" s="4"/>
      <c r="C13" s="4"/>
      <c r="D13" s="4"/>
      <c r="E13" s="4"/>
      <c r="F13" s="4"/>
      <c r="G13" s="4"/>
    </row>
    <row r="14" spans="1:22" ht="37.5" customHeight="1">
      <c r="A14" s="264" t="s">
        <v>313</v>
      </c>
      <c r="B14" s="265"/>
      <c r="C14" s="266"/>
      <c r="D14" s="223" t="s">
        <v>314</v>
      </c>
      <c r="E14" s="223"/>
      <c r="F14" s="223"/>
      <c r="G14" s="223"/>
      <c r="H14" s="223"/>
      <c r="I14" s="223" t="s">
        <v>309</v>
      </c>
      <c r="J14" s="223"/>
      <c r="K14" s="223"/>
    </row>
    <row r="15" spans="1:22" ht="12.75" customHeight="1">
      <c r="A15" s="301" t="s">
        <v>310</v>
      </c>
      <c r="B15" s="302"/>
      <c r="C15" s="303"/>
      <c r="D15" s="305"/>
      <c r="E15" s="305"/>
      <c r="F15" s="305"/>
      <c r="G15" s="305"/>
      <c r="H15" s="305"/>
      <c r="I15" s="480"/>
      <c r="J15" s="480"/>
      <c r="K15" s="480"/>
      <c r="S15" s="67">
        <v>325</v>
      </c>
    </row>
    <row r="16" spans="1:22" ht="12.75" customHeight="1">
      <c r="A16" s="301" t="s">
        <v>773</v>
      </c>
      <c r="B16" s="302"/>
      <c r="C16" s="303"/>
      <c r="D16" s="305"/>
      <c r="E16" s="305"/>
      <c r="F16" s="305"/>
      <c r="G16" s="305"/>
      <c r="H16" s="305"/>
      <c r="I16" s="480"/>
      <c r="J16" s="480"/>
      <c r="K16" s="480"/>
      <c r="S16" s="67">
        <v>326</v>
      </c>
    </row>
    <row r="17" spans="1:22" ht="12.75" customHeight="1">
      <c r="A17" s="301" t="s">
        <v>774</v>
      </c>
      <c r="B17" s="302"/>
      <c r="C17" s="303"/>
      <c r="D17" s="305"/>
      <c r="E17" s="305"/>
      <c r="F17" s="305"/>
      <c r="G17" s="305"/>
      <c r="H17" s="305"/>
      <c r="I17" s="480"/>
      <c r="J17" s="480"/>
      <c r="K17" s="480"/>
      <c r="S17" s="67">
        <v>327</v>
      </c>
    </row>
    <row r="18" spans="1:22" ht="12.75" customHeight="1">
      <c r="A18" s="288" t="s">
        <v>311</v>
      </c>
      <c r="B18" s="289"/>
      <c r="C18" s="290"/>
      <c r="D18" s="305"/>
      <c r="E18" s="305"/>
      <c r="F18" s="305"/>
      <c r="G18" s="305"/>
      <c r="H18" s="305"/>
      <c r="I18" s="480"/>
      <c r="J18" s="480"/>
      <c r="K18" s="480"/>
      <c r="S18" s="67">
        <v>328</v>
      </c>
    </row>
    <row r="19" spans="1:22" ht="12.75" customHeight="1">
      <c r="A19" s="288" t="s">
        <v>312</v>
      </c>
      <c r="B19" s="289"/>
      <c r="C19" s="290"/>
      <c r="D19" s="305"/>
      <c r="E19" s="305"/>
      <c r="F19" s="305"/>
      <c r="G19" s="305"/>
      <c r="H19" s="305"/>
      <c r="I19" s="480"/>
      <c r="J19" s="480"/>
      <c r="K19" s="480"/>
      <c r="S19" s="67">
        <v>329</v>
      </c>
    </row>
    <row r="20" spans="1:22" ht="15" customHeight="1">
      <c r="A20" s="477"/>
      <c r="B20" s="477"/>
      <c r="C20" s="477"/>
      <c r="D20" s="477"/>
      <c r="E20" s="477"/>
      <c r="F20" s="477"/>
      <c r="G20" s="477"/>
      <c r="H20" s="477"/>
      <c r="I20" s="477"/>
      <c r="J20" s="477"/>
      <c r="K20" s="477"/>
    </row>
    <row r="21" spans="1:22" ht="30.75" customHeight="1">
      <c r="A21" s="264" t="s">
        <v>315</v>
      </c>
      <c r="B21" s="265"/>
      <c r="C21" s="266"/>
      <c r="D21" s="223" t="s">
        <v>314</v>
      </c>
      <c r="E21" s="223"/>
      <c r="F21" s="223"/>
      <c r="G21" s="223"/>
      <c r="H21" s="223"/>
      <c r="I21" s="223" t="s">
        <v>309</v>
      </c>
      <c r="J21" s="223"/>
      <c r="K21" s="223"/>
    </row>
    <row r="22" spans="1:22" ht="12.75" customHeight="1">
      <c r="A22" s="288" t="s">
        <v>310</v>
      </c>
      <c r="B22" s="289"/>
      <c r="C22" s="290"/>
      <c r="D22" s="305"/>
      <c r="E22" s="305"/>
      <c r="F22" s="305"/>
      <c r="G22" s="305"/>
      <c r="H22" s="305"/>
      <c r="I22" s="480"/>
      <c r="J22" s="480"/>
      <c r="K22" s="480"/>
      <c r="S22" s="67">
        <v>330</v>
      </c>
    </row>
    <row r="23" spans="1:22" ht="12.75" customHeight="1">
      <c r="A23" s="301" t="s">
        <v>773</v>
      </c>
      <c r="B23" s="302"/>
      <c r="C23" s="303"/>
      <c r="D23" s="305"/>
      <c r="E23" s="305"/>
      <c r="F23" s="305"/>
      <c r="G23" s="305"/>
      <c r="H23" s="305"/>
      <c r="I23" s="480"/>
      <c r="J23" s="480"/>
      <c r="K23" s="480"/>
      <c r="S23" s="67">
        <v>331</v>
      </c>
    </row>
    <row r="24" spans="1:22" ht="12.75" customHeight="1">
      <c r="A24" s="301" t="s">
        <v>774</v>
      </c>
      <c r="B24" s="302"/>
      <c r="C24" s="303"/>
      <c r="D24" s="305"/>
      <c r="E24" s="305"/>
      <c r="F24" s="305"/>
      <c r="G24" s="305"/>
      <c r="H24" s="305"/>
      <c r="I24" s="480"/>
      <c r="J24" s="480"/>
      <c r="K24" s="480"/>
      <c r="S24" s="67">
        <v>332</v>
      </c>
    </row>
    <row r="25" spans="1:22" ht="12.75" customHeight="1">
      <c r="A25" s="288" t="s">
        <v>311</v>
      </c>
      <c r="B25" s="289"/>
      <c r="C25" s="290"/>
      <c r="D25" s="305"/>
      <c r="E25" s="305"/>
      <c r="F25" s="305"/>
      <c r="G25" s="305"/>
      <c r="H25" s="305"/>
      <c r="I25" s="480"/>
      <c r="J25" s="480"/>
      <c r="K25" s="480"/>
      <c r="S25" s="67">
        <v>333</v>
      </c>
    </row>
    <row r="26" spans="1:22" ht="12.75" customHeight="1">
      <c r="A26" s="288" t="s">
        <v>312</v>
      </c>
      <c r="B26" s="289"/>
      <c r="C26" s="290"/>
      <c r="D26" s="305"/>
      <c r="E26" s="305"/>
      <c r="F26" s="305"/>
      <c r="G26" s="305"/>
      <c r="H26" s="305"/>
      <c r="I26" s="480"/>
      <c r="J26" s="480"/>
      <c r="K26" s="480"/>
      <c r="S26" s="67">
        <v>334</v>
      </c>
    </row>
    <row r="27" spans="1:22" ht="14.5">
      <c r="A27" s="478"/>
      <c r="B27" s="478"/>
      <c r="C27" s="478"/>
      <c r="D27" s="478"/>
      <c r="E27" s="478"/>
      <c r="F27" s="478"/>
      <c r="G27" s="478"/>
      <c r="H27" s="478"/>
      <c r="I27" s="478"/>
      <c r="J27" s="478"/>
      <c r="K27" s="478"/>
    </row>
    <row r="28" spans="1:22" ht="15" customHeight="1">
      <c r="A28" s="315" t="s">
        <v>316</v>
      </c>
      <c r="B28" s="315"/>
      <c r="C28" s="315"/>
      <c r="D28" s="315"/>
      <c r="E28" s="315"/>
      <c r="F28" s="315"/>
      <c r="G28" s="315"/>
      <c r="H28" s="479"/>
      <c r="I28" s="441"/>
      <c r="J28" s="443"/>
      <c r="S28" s="67">
        <v>335</v>
      </c>
    </row>
    <row r="29" spans="1:22" ht="14.5">
      <c r="A29" s="228"/>
      <c r="B29" s="228"/>
      <c r="C29" s="228"/>
      <c r="D29" s="228"/>
      <c r="E29" s="228"/>
      <c r="F29" s="228"/>
      <c r="G29" s="228"/>
      <c r="H29" s="228"/>
      <c r="I29" s="228"/>
      <c r="J29" s="228"/>
      <c r="K29" s="228"/>
    </row>
    <row r="30" spans="1:22" ht="13">
      <c r="A30" s="209" t="s">
        <v>73</v>
      </c>
      <c r="B30" s="209"/>
      <c r="C30" s="209"/>
      <c r="D30" s="209"/>
      <c r="E30" s="209"/>
      <c r="F30" s="209"/>
      <c r="G30" s="209"/>
      <c r="H30" s="209"/>
      <c r="I30" s="209"/>
      <c r="J30" s="209"/>
      <c r="K30" s="209"/>
    </row>
    <row r="31" spans="1:22" ht="13">
      <c r="A31" s="218"/>
      <c r="B31" s="218"/>
      <c r="C31" s="218"/>
      <c r="D31" s="218"/>
      <c r="E31" s="218"/>
      <c r="F31" s="219"/>
      <c r="G31" s="99" t="s">
        <v>1</v>
      </c>
      <c r="H31" s="99" t="s">
        <v>2</v>
      </c>
      <c r="I31" s="207" t="s">
        <v>3</v>
      </c>
      <c r="J31" s="207"/>
      <c r="K31" s="207"/>
      <c r="M31" s="54" t="s">
        <v>388</v>
      </c>
    </row>
    <row r="32" spans="1:22" ht="45.75" customHeight="1">
      <c r="A32" s="201" t="s">
        <v>775</v>
      </c>
      <c r="B32" s="202"/>
      <c r="C32" s="202"/>
      <c r="D32" s="202"/>
      <c r="E32" s="202"/>
      <c r="F32" s="203"/>
      <c r="G32" s="98"/>
      <c r="H32" s="98" t="s">
        <v>15</v>
      </c>
      <c r="I32" s="220" t="s">
        <v>892</v>
      </c>
      <c r="J32" s="237"/>
      <c r="K32" s="221"/>
      <c r="M32" s="55" t="str">
        <f>CONCATENATE("(",LEN(I32),")")</f>
        <v>(9)</v>
      </c>
      <c r="N32" s="53" t="str">
        <f>IF(( AND(G32="x",H32="x") ),"(*) Marcar solo un valor: Si o No",IF(AND(H32="x",LEN(I32)=0),"(*) Completar la celda de explicación",
CONCATENATE("(Si/No) Marcar con 'X' solo uno de los campos. (Explicación) Longitud Máxima de ",Explicacion_LongMaximo," caracteres")))</f>
        <v>(Si/No) Marcar con 'X' solo uno de los campos. (Explicación) Longitud Máxima de 1000 caracteres</v>
      </c>
      <c r="S32" s="67">
        <v>122</v>
      </c>
      <c r="V32" s="68">
        <f>IF( AND(G32="",H32=""),0,IF(AND(H32&lt;&gt;"",I32=""),0,1))</f>
        <v>1</v>
      </c>
    </row>
    <row r="33" spans="1:19" ht="34.5" customHeight="1">
      <c r="A33" s="226" t="s">
        <v>588</v>
      </c>
      <c r="B33" s="226"/>
      <c r="C33" s="226"/>
      <c r="D33" s="226"/>
      <c r="E33" s="226"/>
      <c r="F33" s="226"/>
      <c r="G33" s="226"/>
      <c r="H33" s="226"/>
      <c r="I33" s="226"/>
      <c r="J33" s="226"/>
      <c r="K33" s="226"/>
      <c r="M33"/>
    </row>
    <row r="34" spans="1:19" ht="13">
      <c r="B34" s="308" t="s">
        <v>317</v>
      </c>
      <c r="C34" s="308"/>
      <c r="D34" s="308"/>
      <c r="E34" s="308"/>
      <c r="F34" s="308"/>
      <c r="G34" s="308"/>
      <c r="H34" s="308"/>
      <c r="I34" s="308"/>
      <c r="J34" s="321"/>
      <c r="K34" s="322"/>
      <c r="S34" s="67">
        <v>337</v>
      </c>
    </row>
    <row r="35" spans="1:19" ht="13">
      <c r="B35" s="309" t="s">
        <v>776</v>
      </c>
      <c r="C35" s="309"/>
      <c r="D35" s="309"/>
      <c r="E35" s="309"/>
      <c r="F35" s="309"/>
      <c r="G35" s="309"/>
      <c r="H35" s="309"/>
      <c r="I35" s="309"/>
      <c r="J35" s="321"/>
      <c r="K35" s="322"/>
      <c r="S35" s="67">
        <v>338</v>
      </c>
    </row>
    <row r="36" spans="1:19" ht="13">
      <c r="B36" s="308" t="s">
        <v>318</v>
      </c>
      <c r="C36" s="308"/>
      <c r="D36" s="308"/>
      <c r="E36" s="308"/>
      <c r="F36" s="308"/>
      <c r="G36" s="308"/>
      <c r="H36" s="308"/>
      <c r="I36" s="308"/>
      <c r="J36" s="321"/>
      <c r="K36" s="322"/>
      <c r="S36" s="67">
        <v>339</v>
      </c>
    </row>
    <row r="37" spans="1:19" ht="13">
      <c r="B37" s="308" t="s">
        <v>319</v>
      </c>
      <c r="C37" s="308"/>
      <c r="D37" s="308"/>
      <c r="E37" s="308"/>
      <c r="F37" s="308"/>
      <c r="G37" s="308"/>
      <c r="H37" s="308"/>
      <c r="I37" s="308"/>
      <c r="J37" s="321"/>
      <c r="K37" s="322"/>
      <c r="S37" s="67">
        <v>340</v>
      </c>
    </row>
    <row r="38" spans="1:19" ht="15.75" customHeight="1">
      <c r="B38" s="37" t="s">
        <v>320</v>
      </c>
      <c r="C38" s="220" t="s">
        <v>892</v>
      </c>
      <c r="D38" s="237"/>
      <c r="E38" s="237"/>
      <c r="F38" s="237"/>
      <c r="G38" s="237"/>
      <c r="H38" s="237"/>
      <c r="I38" s="237"/>
      <c r="J38" s="237"/>
      <c r="K38" s="221"/>
      <c r="S38" s="67">
        <v>341</v>
      </c>
    </row>
    <row r="39" spans="1:19" ht="14.5">
      <c r="A39" s="25"/>
      <c r="B39" s="25"/>
      <c r="C39" s="25"/>
      <c r="D39" s="25"/>
      <c r="E39" s="25"/>
      <c r="F39" s="25"/>
      <c r="G39" s="4"/>
    </row>
    <row r="40" spans="1:19" ht="14.5">
      <c r="A40" s="13"/>
      <c r="B40" s="4"/>
      <c r="C40" s="4"/>
      <c r="D40" s="4"/>
      <c r="E40" s="4"/>
      <c r="F40" s="4"/>
      <c r="G40" s="4"/>
    </row>
  </sheetData>
  <sheetProtection algorithmName="SHA-512" hashValue="8bVzgGZRr4b/585yEVbQgPUBHMLA9jn1juKWnBlihonnOP6CpI3xUVvk0Wjy6WL53T5oPgcar36/6Pdo4dTqoA==" saltValue="6EM0lcYKfJaobEvybLmkDQ==" spinCount="100000" sheet="1" objects="1" scenarios="1" formatRows="0"/>
  <mergeCells count="81">
    <mergeCell ref="I4:K4"/>
    <mergeCell ref="I5:K5"/>
    <mergeCell ref="A6:K6"/>
    <mergeCell ref="D7:H7"/>
    <mergeCell ref="I7:K7"/>
    <mergeCell ref="A7:C7"/>
    <mergeCell ref="A5:F5"/>
    <mergeCell ref="A8:C8"/>
    <mergeCell ref="A9:C9"/>
    <mergeCell ref="A10:C10"/>
    <mergeCell ref="A11:C11"/>
    <mergeCell ref="A12:C12"/>
    <mergeCell ref="D8:H8"/>
    <mergeCell ref="D9:H9"/>
    <mergeCell ref="D10:H10"/>
    <mergeCell ref="D11:H11"/>
    <mergeCell ref="D12:H12"/>
    <mergeCell ref="I8:K8"/>
    <mergeCell ref="I9:K9"/>
    <mergeCell ref="I10:K10"/>
    <mergeCell ref="I11:K11"/>
    <mergeCell ref="I12:K12"/>
    <mergeCell ref="D14:H14"/>
    <mergeCell ref="I14:K14"/>
    <mergeCell ref="I15:K15"/>
    <mergeCell ref="I16:K16"/>
    <mergeCell ref="A14:C14"/>
    <mergeCell ref="A17:C17"/>
    <mergeCell ref="A18:C18"/>
    <mergeCell ref="A19:C19"/>
    <mergeCell ref="A21:C21"/>
    <mergeCell ref="D15:H15"/>
    <mergeCell ref="D16:H16"/>
    <mergeCell ref="D17:H17"/>
    <mergeCell ref="D18:H18"/>
    <mergeCell ref="D19:H19"/>
    <mergeCell ref="A15:C15"/>
    <mergeCell ref="A16:C16"/>
    <mergeCell ref="I17:K17"/>
    <mergeCell ref="I18:K18"/>
    <mergeCell ref="I19:K19"/>
    <mergeCell ref="D21:H21"/>
    <mergeCell ref="I21:K21"/>
    <mergeCell ref="D26:H26"/>
    <mergeCell ref="A22:C22"/>
    <mergeCell ref="A23:C23"/>
    <mergeCell ref="A24:C24"/>
    <mergeCell ref="A25:C25"/>
    <mergeCell ref="A26:C26"/>
    <mergeCell ref="A32:F32"/>
    <mergeCell ref="I31:K31"/>
    <mergeCell ref="I32:K32"/>
    <mergeCell ref="A29:K29"/>
    <mergeCell ref="C38:K38"/>
    <mergeCell ref="J34:K34"/>
    <mergeCell ref="J35:K35"/>
    <mergeCell ref="J36:K36"/>
    <mergeCell ref="J37:K37"/>
    <mergeCell ref="A33:K33"/>
    <mergeCell ref="B34:I34"/>
    <mergeCell ref="B35:I35"/>
    <mergeCell ref="B36:I36"/>
    <mergeCell ref="B37:I37"/>
    <mergeCell ref="A30:K30"/>
    <mergeCell ref="A31:F31"/>
    <mergeCell ref="A1:K1"/>
    <mergeCell ref="A4:F4"/>
    <mergeCell ref="A20:K20"/>
    <mergeCell ref="A27:K27"/>
    <mergeCell ref="A28:H28"/>
    <mergeCell ref="A3:K3"/>
    <mergeCell ref="I28:J28"/>
    <mergeCell ref="I22:K22"/>
    <mergeCell ref="I23:K23"/>
    <mergeCell ref="I24:K24"/>
    <mergeCell ref="I25:K25"/>
    <mergeCell ref="I26:K26"/>
    <mergeCell ref="D22:H22"/>
    <mergeCell ref="D23:H23"/>
    <mergeCell ref="D24:H24"/>
    <mergeCell ref="D25:H25"/>
  </mergeCells>
  <dataValidations count="3">
    <dataValidation type="textLength" allowBlank="1" showErrorMessage="1" error="Cantidad de caracteres NO valido." sqref="I5:K5 I32:K32" xr:uid="{00000000-0002-0000-1F00-000000000000}">
      <formula1>Explicacion_LongMinimo</formula1>
      <formula2>Explicacion_LongMaximo</formula2>
    </dataValidation>
    <dataValidation type="custom" allowBlank="1" showDropDown="1" showInputMessage="1" showErrorMessage="1" error="Valor NO Válido." prompt="Ingrese &quot;X&quot;" sqref="G5:H5 G32:H32 J34:J37" xr:uid="{00000000-0002-0000-1F00-000001000000}">
      <formula1>COUNTIF(Respuesta_SINO,TRIM(CELL("contents")))=1</formula1>
    </dataValidation>
    <dataValidation type="decimal" allowBlank="1" showInputMessage="1" showErrorMessage="1" error="Valor NO Válido" prompt="Ingrese Número" sqref="D8:K11 D15:K18 I28:J28 D22:K25 D26:H26" xr:uid="{00000000-0002-0000-1F00-000002000000}">
      <formula1>Decimal2_Minimo</formula1>
      <formula2>Decimal2_Maximo</formula2>
    </dataValidation>
  </dataValidations>
  <hyperlinks>
    <hyperlink ref="N3" location="Principal!A1" display="Volver al Indice" xr:uid="{00000000-0004-0000-1F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V29"/>
  <sheetViews>
    <sheetView topLeftCell="A5" zoomScale="85" zoomScaleNormal="85" workbookViewId="0">
      <selection activeCell="H5" sqref="H5:I5"/>
    </sheetView>
  </sheetViews>
  <sheetFormatPr baseColWidth="10" defaultColWidth="11.453125" defaultRowHeight="12.5"/>
  <cols>
    <col min="1" max="1" width="4" style="1" customWidth="1"/>
    <col min="2" max="2" width="13.36328125" style="1" customWidth="1"/>
    <col min="3" max="3" width="8.54296875" style="1" customWidth="1"/>
    <col min="4" max="4" width="4.453125" style="1" customWidth="1"/>
    <col min="5" max="5" width="13.6328125" style="1" customWidth="1"/>
    <col min="6" max="6" width="9.54296875" style="1" customWidth="1"/>
    <col min="7" max="7" width="8.90625" style="1" customWidth="1"/>
    <col min="8" max="8" width="5.08984375" style="1" customWidth="1"/>
    <col min="9" max="9" width="25.54296875" style="1" customWidth="1"/>
    <col min="10" max="10" width="1.08984375" style="1" customWidth="1"/>
    <col min="11" max="11" width="5.36328125" style="1" bestFit="1" customWidth="1"/>
    <col min="12" max="12" width="46.6328125" style="1" customWidth="1"/>
    <col min="13" max="16" width="4" style="1" customWidth="1"/>
    <col min="17" max="18" width="3.90625" style="1" customWidth="1"/>
    <col min="19" max="19" width="5" style="67" customWidth="1"/>
    <col min="20" max="21" width="3.54296875" style="67" customWidth="1"/>
    <col min="22" max="22" width="2.90625" style="67" customWidth="1"/>
    <col min="23" max="16384" width="11.453125" style="1"/>
  </cols>
  <sheetData>
    <row r="1" spans="1:22" ht="14">
      <c r="A1" s="217" t="s">
        <v>74</v>
      </c>
      <c r="B1" s="217"/>
      <c r="C1" s="217"/>
      <c r="D1" s="217"/>
      <c r="E1" s="217"/>
      <c r="F1" s="217"/>
      <c r="G1" s="217"/>
      <c r="H1" s="217"/>
      <c r="I1" s="217"/>
      <c r="L1" s="94" t="str">
        <f>'28'!A1</f>
        <v>PILAR V: Transparencia de la Información</v>
      </c>
      <c r="U1" s="67">
        <v>1</v>
      </c>
    </row>
    <row r="2" spans="1:22"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c r="A3" s="209" t="s">
        <v>321</v>
      </c>
      <c r="B3" s="209"/>
      <c r="C3" s="209"/>
      <c r="D3" s="209"/>
      <c r="E3" s="209"/>
      <c r="F3" s="209"/>
      <c r="G3" s="209"/>
      <c r="H3" s="209"/>
      <c r="I3" s="209"/>
      <c r="L3" s="93" t="s">
        <v>355</v>
      </c>
      <c r="U3" s="67">
        <f>SUM(V:V)</f>
        <v>1</v>
      </c>
    </row>
    <row r="4" spans="1:22" ht="13">
      <c r="A4" s="218"/>
      <c r="B4" s="218"/>
      <c r="C4" s="218"/>
      <c r="D4" s="218"/>
      <c r="E4" s="219"/>
      <c r="F4" s="99" t="s">
        <v>1</v>
      </c>
      <c r="G4" s="99" t="s">
        <v>2</v>
      </c>
      <c r="H4" s="207" t="s">
        <v>3</v>
      </c>
      <c r="I4" s="207"/>
      <c r="K4" s="54" t="s">
        <v>388</v>
      </c>
    </row>
    <row r="5" spans="1:22" ht="91.5" customHeight="1">
      <c r="A5" s="304" t="s">
        <v>777</v>
      </c>
      <c r="B5" s="304"/>
      <c r="C5" s="304"/>
      <c r="D5" s="304"/>
      <c r="E5" s="304"/>
      <c r="F5" s="98"/>
      <c r="G5" s="98" t="s">
        <v>15</v>
      </c>
      <c r="H5" s="220" t="s">
        <v>988</v>
      </c>
      <c r="I5" s="221"/>
      <c r="K5" s="55" t="str">
        <f>CONCATENATE("(",LEN(H5),")")</f>
        <v>(29)</v>
      </c>
      <c r="L5" s="53"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67">
        <v>123</v>
      </c>
      <c r="V5" s="68">
        <f>IF( AND(F5="",G5=""),0,IF(AND(G5&lt;&gt;"",H5=""),0,1))</f>
        <v>1</v>
      </c>
    </row>
    <row r="6" spans="1:22" ht="32.4" customHeight="1">
      <c r="A6" s="354" t="s">
        <v>617</v>
      </c>
      <c r="B6" s="354"/>
      <c r="C6" s="354"/>
      <c r="D6" s="354"/>
      <c r="E6" s="354"/>
      <c r="F6" s="354"/>
      <c r="G6" s="354"/>
      <c r="H6" s="354"/>
      <c r="I6" s="354"/>
      <c r="K6"/>
      <c r="L6" s="53"/>
      <c r="V6" s="68"/>
    </row>
    <row r="7" spans="1:22" ht="26" customHeight="1">
      <c r="A7" s="159"/>
      <c r="B7" s="329" t="s">
        <v>589</v>
      </c>
      <c r="C7" s="329"/>
      <c r="D7" s="329"/>
      <c r="E7" s="329"/>
      <c r="F7" s="329" t="s">
        <v>91</v>
      </c>
      <c r="G7" s="329"/>
      <c r="H7" s="329" t="s">
        <v>590</v>
      </c>
      <c r="I7" s="329"/>
      <c r="K7" s="58" t="s">
        <v>394</v>
      </c>
      <c r="L7" s="62" t="s">
        <v>395</v>
      </c>
      <c r="S7" s="67">
        <v>765</v>
      </c>
      <c r="V7" s="68"/>
    </row>
    <row r="8" spans="1:22" ht="17" customHeight="1">
      <c r="A8" s="118"/>
      <c r="B8" s="214"/>
      <c r="C8" s="214"/>
      <c r="D8" s="214"/>
      <c r="E8" s="214"/>
      <c r="F8" s="483"/>
      <c r="G8" s="484"/>
      <c r="H8" s="485"/>
      <c r="I8" s="485"/>
      <c r="K8" s="55"/>
      <c r="L8" s="53"/>
      <c r="V8" s="68"/>
    </row>
    <row r="9" spans="1:22" ht="15.65" customHeight="1">
      <c r="A9" s="118"/>
      <c r="B9" s="485"/>
      <c r="C9" s="485"/>
      <c r="D9" s="485"/>
      <c r="E9" s="485"/>
      <c r="F9" s="483"/>
      <c r="G9" s="484"/>
      <c r="H9" s="485"/>
      <c r="I9" s="485"/>
      <c r="K9" s="55"/>
      <c r="L9" s="53"/>
      <c r="V9" s="68"/>
    </row>
    <row r="10" spans="1:22" ht="30" customHeight="1">
      <c r="A10" s="226" t="s">
        <v>591</v>
      </c>
      <c r="B10" s="226"/>
      <c r="C10" s="226"/>
      <c r="D10" s="226"/>
      <c r="E10" s="226"/>
      <c r="F10" s="226"/>
      <c r="G10" s="226"/>
      <c r="H10" s="226"/>
      <c r="I10" s="226"/>
      <c r="K10" s="63" t="s">
        <v>396</v>
      </c>
      <c r="L10" s="61" t="s">
        <v>397</v>
      </c>
      <c r="M10"/>
      <c r="S10" s="67">
        <v>0</v>
      </c>
      <c r="V10" s="68"/>
    </row>
    <row r="11" spans="1:22" ht="13">
      <c r="A11" s="118"/>
      <c r="B11" s="309" t="s">
        <v>271</v>
      </c>
      <c r="C11" s="309"/>
      <c r="D11" s="309"/>
      <c r="E11" s="309"/>
      <c r="F11" s="98"/>
      <c r="G11" s="118"/>
      <c r="H11" s="118"/>
      <c r="I11" s="118"/>
      <c r="K11" s="55"/>
      <c r="L11" s="53"/>
      <c r="S11" s="67">
        <v>766</v>
      </c>
      <c r="V11" s="68"/>
    </row>
    <row r="12" spans="1:22" ht="13">
      <c r="A12" s="118"/>
      <c r="B12" s="309" t="s">
        <v>592</v>
      </c>
      <c r="C12" s="309"/>
      <c r="D12" s="309"/>
      <c r="E12" s="309"/>
      <c r="F12" s="98"/>
      <c r="G12" s="118"/>
      <c r="H12" s="118"/>
      <c r="I12" s="118"/>
      <c r="K12" s="55"/>
      <c r="L12" s="53"/>
      <c r="S12" s="67">
        <v>767</v>
      </c>
      <c r="V12" s="68"/>
    </row>
    <row r="13" spans="1:22" ht="13">
      <c r="A13" s="118"/>
      <c r="B13" s="309" t="s">
        <v>576</v>
      </c>
      <c r="C13" s="309"/>
      <c r="D13" s="309"/>
      <c r="E13" s="309"/>
      <c r="F13" s="98"/>
      <c r="G13" s="118"/>
      <c r="H13" s="118"/>
      <c r="I13" s="118"/>
      <c r="K13" s="55"/>
      <c r="L13" s="53"/>
      <c r="S13" s="67">
        <v>768</v>
      </c>
      <c r="V13" s="68"/>
    </row>
    <row r="14" spans="1:22" ht="13">
      <c r="A14" s="118"/>
      <c r="B14" s="301" t="s">
        <v>218</v>
      </c>
      <c r="C14" s="302"/>
      <c r="D14" s="302"/>
      <c r="E14" s="303"/>
      <c r="F14" s="98"/>
      <c r="G14" s="118"/>
      <c r="H14" s="118"/>
      <c r="I14" s="118"/>
      <c r="K14" s="55"/>
      <c r="L14" s="53"/>
      <c r="S14" s="67">
        <v>769</v>
      </c>
      <c r="V14" s="68"/>
    </row>
    <row r="15" spans="1:22" ht="13">
      <c r="A15" s="118"/>
      <c r="B15" s="301" t="s">
        <v>593</v>
      </c>
      <c r="C15" s="302"/>
      <c r="D15" s="302"/>
      <c r="E15" s="303"/>
      <c r="F15" s="98"/>
      <c r="G15" s="118"/>
      <c r="H15" s="118"/>
      <c r="I15" s="118"/>
      <c r="K15" s="55"/>
      <c r="L15" s="53"/>
      <c r="S15" s="67">
        <v>770</v>
      </c>
      <c r="V15" s="68"/>
    </row>
    <row r="16" spans="1:22" ht="13.25" customHeight="1">
      <c r="A16" s="118"/>
      <c r="B16" s="301" t="s">
        <v>594</v>
      </c>
      <c r="C16" s="302"/>
      <c r="D16" s="302"/>
      <c r="E16" s="303"/>
      <c r="F16" s="98"/>
      <c r="G16" s="118"/>
      <c r="H16" s="118"/>
      <c r="I16" s="118"/>
      <c r="K16" s="55"/>
      <c r="L16" s="53"/>
      <c r="S16" s="67">
        <v>771</v>
      </c>
      <c r="V16" s="68"/>
    </row>
    <row r="17" spans="1:22" ht="13">
      <c r="A17" s="118"/>
      <c r="B17" s="309" t="s">
        <v>595</v>
      </c>
      <c r="C17" s="309"/>
      <c r="D17" s="309"/>
      <c r="E17" s="309"/>
      <c r="F17" s="220"/>
      <c r="G17" s="221"/>
      <c r="H17" s="118"/>
      <c r="I17" s="118"/>
      <c r="K17" s="55"/>
      <c r="L17" s="53"/>
      <c r="S17" s="67">
        <v>772</v>
      </c>
      <c r="V17" s="68"/>
    </row>
    <row r="18" spans="1:22" ht="35.25" customHeight="1">
      <c r="A18" s="226" t="s">
        <v>778</v>
      </c>
      <c r="B18" s="226"/>
      <c r="C18" s="226"/>
      <c r="D18" s="226"/>
      <c r="E18" s="226"/>
      <c r="F18" s="226"/>
      <c r="G18" s="226"/>
      <c r="H18" s="226"/>
      <c r="I18" s="226"/>
      <c r="K18"/>
    </row>
    <row r="19" spans="1:22" ht="19.25" customHeight="1">
      <c r="A19" s="23"/>
      <c r="B19" s="23"/>
      <c r="C19" s="23"/>
      <c r="D19" s="23"/>
      <c r="E19" s="23"/>
      <c r="F19" s="99" t="s">
        <v>1</v>
      </c>
      <c r="G19" s="99" t="s">
        <v>2</v>
      </c>
      <c r="H19" s="23"/>
      <c r="I19" s="23"/>
    </row>
    <row r="20" spans="1:22" ht="17" customHeight="1">
      <c r="A20" s="23"/>
      <c r="B20" s="309" t="s">
        <v>596</v>
      </c>
      <c r="C20" s="309"/>
      <c r="D20" s="309"/>
      <c r="E20" s="309"/>
      <c r="F20" s="158"/>
      <c r="G20" s="158" t="s">
        <v>15</v>
      </c>
      <c r="H20" s="23"/>
      <c r="I20" s="23"/>
      <c r="L20" s="41" t="str">
        <f>IF(( AND(F20="x",G20="x") ),"(*) Marcar solo un valor: Si o No","")</f>
        <v/>
      </c>
      <c r="S20" s="67">
        <v>773</v>
      </c>
    </row>
    <row r="21" spans="1:22" ht="17" customHeight="1">
      <c r="A21" s="23"/>
      <c r="B21" s="309" t="s">
        <v>597</v>
      </c>
      <c r="C21" s="309"/>
      <c r="D21" s="309"/>
      <c r="E21" s="309"/>
      <c r="F21" s="158"/>
      <c r="G21" s="158" t="s">
        <v>15</v>
      </c>
      <c r="H21" s="23"/>
      <c r="I21" s="23"/>
      <c r="L21" s="41" t="str">
        <f>IF(( AND(F21="x",G21="x") ),"(*) Marcar solo un valor: Si o No","")</f>
        <v/>
      </c>
      <c r="S21" s="67">
        <v>774</v>
      </c>
    </row>
    <row r="22" spans="1:22" ht="20.25" customHeight="1">
      <c r="B22" s="226" t="s">
        <v>779</v>
      </c>
      <c r="C22" s="226"/>
      <c r="D22" s="226"/>
      <c r="E22" s="226"/>
      <c r="F22" s="226"/>
      <c r="G22" s="226"/>
      <c r="H22" s="226"/>
      <c r="I22" s="226"/>
      <c r="K22"/>
    </row>
    <row r="23" spans="1:22" ht="14.5">
      <c r="A23" s="20"/>
      <c r="B23" s="4"/>
      <c r="C23" s="4"/>
      <c r="D23" s="4"/>
    </row>
    <row r="24" spans="1:22" ht="28.25" customHeight="1">
      <c r="B24" s="23"/>
      <c r="C24" s="23"/>
      <c r="D24" s="23"/>
      <c r="E24" s="23"/>
      <c r="F24" s="160" t="s">
        <v>596</v>
      </c>
      <c r="G24" s="160" t="s">
        <v>597</v>
      </c>
    </row>
    <row r="25" spans="1:22" ht="13">
      <c r="B25" s="309" t="s">
        <v>598</v>
      </c>
      <c r="C25" s="309"/>
      <c r="D25" s="309"/>
      <c r="E25" s="309"/>
      <c r="F25" s="98"/>
      <c r="G25" s="98"/>
      <c r="S25" s="67">
        <v>775</v>
      </c>
    </row>
    <row r="26" spans="1:22" ht="13">
      <c r="B26" s="309" t="s">
        <v>86</v>
      </c>
      <c r="C26" s="309"/>
      <c r="D26" s="309"/>
      <c r="E26" s="309"/>
      <c r="F26" s="98"/>
      <c r="G26" s="98"/>
      <c r="S26" s="67">
        <v>776</v>
      </c>
    </row>
    <row r="27" spans="1:22" ht="13">
      <c r="B27" s="309" t="s">
        <v>599</v>
      </c>
      <c r="C27" s="309"/>
      <c r="D27" s="309"/>
      <c r="E27" s="309"/>
      <c r="F27" s="98"/>
      <c r="G27" s="98"/>
      <c r="S27" s="67">
        <v>777</v>
      </c>
    </row>
    <row r="28" spans="1:22" ht="25.25" customHeight="1">
      <c r="B28" s="309" t="s">
        <v>600</v>
      </c>
      <c r="C28" s="309"/>
      <c r="D28" s="309"/>
      <c r="E28" s="309"/>
      <c r="F28" s="98"/>
      <c r="G28" s="98"/>
      <c r="S28" s="67">
        <v>778</v>
      </c>
    </row>
    <row r="29" spans="1:22">
      <c r="B29" s="309" t="s">
        <v>595</v>
      </c>
      <c r="C29" s="309"/>
      <c r="D29" s="309"/>
      <c r="E29" s="309"/>
      <c r="F29" s="482"/>
      <c r="G29" s="482"/>
      <c r="S29" s="67">
        <v>779</v>
      </c>
    </row>
  </sheetData>
  <sheetProtection algorithmName="SHA-512" hashValue="XPKIfrXytUVIs84HNUee1Tq1fboZlAG1ah+07/RF/Kbn5/Rka6W+fse60h6cM1V1bW//U/HSeh7YnR6m31qlFQ==" saltValue="lVrBBOvPG0nlp8oMavswVA==" spinCount="100000" sheet="1" objects="1" scenarios="1" formatRows="0" insertRows="0"/>
  <mergeCells count="35">
    <mergeCell ref="F17:G17"/>
    <mergeCell ref="A18:I18"/>
    <mergeCell ref="B22:I22"/>
    <mergeCell ref="A1:I1"/>
    <mergeCell ref="A3:I3"/>
    <mergeCell ref="A4:E4"/>
    <mergeCell ref="A5:E5"/>
    <mergeCell ref="H4:I4"/>
    <mergeCell ref="H5:I5"/>
    <mergeCell ref="A6:I6"/>
    <mergeCell ref="F7:G7"/>
    <mergeCell ref="H7:I7"/>
    <mergeCell ref="B7:E7"/>
    <mergeCell ref="B8:E8"/>
    <mergeCell ref="A10:I10"/>
    <mergeCell ref="B11:E11"/>
    <mergeCell ref="B12:E12"/>
    <mergeCell ref="F8:G8"/>
    <mergeCell ref="H8:I8"/>
    <mergeCell ref="B9:E9"/>
    <mergeCell ref="F9:G9"/>
    <mergeCell ref="H9:I9"/>
    <mergeCell ref="B20:E20"/>
    <mergeCell ref="B21:E21"/>
    <mergeCell ref="B13:E13"/>
    <mergeCell ref="B16:E16"/>
    <mergeCell ref="B17:E17"/>
    <mergeCell ref="B14:E14"/>
    <mergeCell ref="B15:E15"/>
    <mergeCell ref="F29:G29"/>
    <mergeCell ref="B29:E29"/>
    <mergeCell ref="B25:E25"/>
    <mergeCell ref="B26:E26"/>
    <mergeCell ref="B27:E27"/>
    <mergeCell ref="B28:E28"/>
  </mergeCells>
  <dataValidations count="3">
    <dataValidation type="textLength" allowBlank="1" showErrorMessage="1" error="Cantidad de caracteres NO valido." sqref="H5:I5 F17:G17" xr:uid="{00000000-0002-0000-2000-000000000000}">
      <formula1>Explicacion_LongMinimo</formula1>
      <formula2>Explicacion_LongMaximo</formula2>
    </dataValidation>
    <dataValidation type="custom" allowBlank="1" showDropDown="1" showInputMessage="1" showErrorMessage="1" error="Valor NO Válido." prompt="Ingrese &quot;X&quot;" sqref="F5:G5 F25:G28 F20:G21 F11:F16" xr:uid="{00000000-0002-0000-2000-000001000000}">
      <formula1>COUNTIF(Respuesta_SINO,TRIM(CELL("contents")))=1</formula1>
    </dataValidation>
    <dataValidation type="date" operator="lessThanOrEqual" allowBlank="1" showInputMessage="1" showErrorMessage="1" error="Fecha No Valida" prompt="(dd/mm/yyyy)" sqref="F8:F9" xr:uid="{00000000-0002-0000-2000-000002000000}">
      <formula1>H8</formula1>
    </dataValidation>
  </dataValidations>
  <hyperlinks>
    <hyperlink ref="L3" location="Principal!A1" display="Volver al Indice" xr:uid="{00000000-0004-0000-2000-000000000000}"/>
  </hyperlinks>
  <pageMargins left="0.7" right="0.7" top="0.75" bottom="0.75" header="0.3" footer="0.3"/>
  <pageSetup paperSize="9" scale="9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S44"/>
  <sheetViews>
    <sheetView topLeftCell="A31" zoomScale="85" zoomScaleNormal="85" workbookViewId="0">
      <selection activeCell="H15" sqref="H15"/>
    </sheetView>
  </sheetViews>
  <sheetFormatPr baseColWidth="10" defaultColWidth="11.453125" defaultRowHeight="12.5"/>
  <cols>
    <col min="1" max="1" width="4.453125" style="1" customWidth="1"/>
    <col min="2" max="2" width="33.54296875" style="1" customWidth="1"/>
    <col min="3" max="9" width="4.36328125" style="1" customWidth="1"/>
    <col min="10" max="10" width="16.54296875" style="1" customWidth="1"/>
    <col min="11" max="11" width="1.453125" style="1" customWidth="1"/>
    <col min="12" max="12" width="4.453125" style="1" customWidth="1"/>
    <col min="13" max="13" width="16.08984375" style="1" customWidth="1"/>
    <col min="14" max="14" width="11.453125" style="1"/>
    <col min="15" max="18" width="4.90625" style="1" customWidth="1"/>
    <col min="19" max="19" width="4.90625" style="67" customWidth="1"/>
    <col min="20" max="26" width="4.90625" style="1" customWidth="1"/>
    <col min="27" max="16384" width="11.453125" style="1"/>
  </cols>
  <sheetData>
    <row r="1" spans="1:19" ht="15.5">
      <c r="A1" s="253" t="s">
        <v>322</v>
      </c>
      <c r="B1" s="253"/>
      <c r="C1" s="253"/>
      <c r="D1" s="253"/>
      <c r="E1" s="253"/>
      <c r="F1" s="253"/>
      <c r="G1" s="253"/>
      <c r="H1" s="253"/>
      <c r="I1" s="253"/>
      <c r="J1" s="253"/>
    </row>
    <row r="2" spans="1:19"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19" ht="15.5">
      <c r="A3" s="486" t="s">
        <v>323</v>
      </c>
      <c r="B3" s="486"/>
      <c r="C3" s="486"/>
      <c r="D3" s="486"/>
      <c r="E3" s="486"/>
      <c r="F3" s="486"/>
      <c r="G3" s="486"/>
      <c r="H3" s="486"/>
      <c r="I3" s="486"/>
      <c r="J3" s="486"/>
      <c r="M3" s="93" t="s">
        <v>355</v>
      </c>
    </row>
    <row r="4" spans="1:19" ht="33" customHeight="1">
      <c r="A4" s="312" t="s">
        <v>324</v>
      </c>
      <c r="B4" s="312"/>
      <c r="C4" s="312"/>
      <c r="D4" s="312"/>
      <c r="E4" s="312"/>
      <c r="F4" s="312"/>
      <c r="G4" s="312"/>
      <c r="H4" s="312"/>
      <c r="I4" s="312"/>
      <c r="J4" s="312"/>
    </row>
    <row r="5" spans="1:19">
      <c r="A5" s="490"/>
      <c r="B5" s="490"/>
      <c r="C5" s="489" t="s">
        <v>399</v>
      </c>
      <c r="D5" s="489" t="s">
        <v>302</v>
      </c>
      <c r="E5" s="489" t="s">
        <v>441</v>
      </c>
      <c r="F5" s="489" t="s">
        <v>400</v>
      </c>
      <c r="G5" s="489" t="s">
        <v>144</v>
      </c>
      <c r="H5" s="489" t="s">
        <v>401</v>
      </c>
      <c r="I5" s="489" t="s">
        <v>402</v>
      </c>
      <c r="J5" s="487" t="s">
        <v>376</v>
      </c>
    </row>
    <row r="6" spans="1:19" ht="114" customHeight="1">
      <c r="A6" s="490"/>
      <c r="B6" s="490"/>
      <c r="C6" s="489"/>
      <c r="D6" s="489"/>
      <c r="E6" s="489"/>
      <c r="F6" s="489"/>
      <c r="G6" s="489"/>
      <c r="H6" s="489"/>
      <c r="I6" s="489"/>
      <c r="J6" s="488"/>
    </row>
    <row r="7" spans="1:19" ht="20">
      <c r="A7" s="32">
        <v>1</v>
      </c>
      <c r="B7" s="111" t="s">
        <v>325</v>
      </c>
      <c r="C7" s="100">
        <v>1</v>
      </c>
      <c r="D7" s="98"/>
      <c r="E7" s="98"/>
      <c r="F7" s="98"/>
      <c r="G7" s="98"/>
      <c r="H7" s="98"/>
      <c r="I7" s="98" t="s">
        <v>15</v>
      </c>
      <c r="J7" s="73"/>
      <c r="S7" s="67">
        <v>1</v>
      </c>
    </row>
    <row r="8" spans="1:19" ht="20">
      <c r="A8" s="32">
        <v>2</v>
      </c>
      <c r="B8" s="111" t="s">
        <v>326</v>
      </c>
      <c r="C8" s="100">
        <v>2</v>
      </c>
      <c r="D8" s="98" t="s">
        <v>15</v>
      </c>
      <c r="E8" s="98"/>
      <c r="F8" s="98"/>
      <c r="G8" s="98"/>
      <c r="H8" s="98"/>
      <c r="I8" s="98"/>
      <c r="J8" s="73"/>
      <c r="S8" s="67">
        <v>2</v>
      </c>
    </row>
    <row r="9" spans="1:19" ht="50">
      <c r="A9" s="32">
        <v>3</v>
      </c>
      <c r="B9" s="111" t="s">
        <v>327</v>
      </c>
      <c r="C9" s="100">
        <v>3</v>
      </c>
      <c r="D9" s="98"/>
      <c r="E9" s="98" t="s">
        <v>15</v>
      </c>
      <c r="F9" s="98"/>
      <c r="G9" s="98"/>
      <c r="H9" s="98"/>
      <c r="I9" s="98"/>
      <c r="J9" s="73" t="s">
        <v>974</v>
      </c>
      <c r="S9" s="67">
        <v>3</v>
      </c>
    </row>
    <row r="10" spans="1:19" ht="30">
      <c r="A10" s="32">
        <v>4</v>
      </c>
      <c r="B10" s="111" t="s">
        <v>328</v>
      </c>
      <c r="C10" s="100">
        <v>4</v>
      </c>
      <c r="D10" s="98"/>
      <c r="E10" s="98"/>
      <c r="F10" s="98"/>
      <c r="G10" s="98" t="s">
        <v>15</v>
      </c>
      <c r="H10" s="98"/>
      <c r="I10" s="98"/>
      <c r="J10" s="73" t="s">
        <v>977</v>
      </c>
      <c r="S10" s="67">
        <v>4</v>
      </c>
    </row>
    <row r="11" spans="1:19" ht="21">
      <c r="A11" s="32">
        <v>5</v>
      </c>
      <c r="B11" s="111" t="s">
        <v>92</v>
      </c>
      <c r="C11" s="100">
        <v>5</v>
      </c>
      <c r="D11" s="98"/>
      <c r="E11" s="98"/>
      <c r="F11" s="98"/>
      <c r="G11" s="98" t="s">
        <v>15</v>
      </c>
      <c r="H11" s="98"/>
      <c r="I11" s="98"/>
      <c r="J11" s="73" t="s">
        <v>973</v>
      </c>
      <c r="S11" s="67">
        <v>5</v>
      </c>
    </row>
    <row r="12" spans="1:19" ht="20">
      <c r="A12" s="32">
        <v>6</v>
      </c>
      <c r="B12" s="111" t="s">
        <v>329</v>
      </c>
      <c r="C12" s="100">
        <v>6</v>
      </c>
      <c r="D12" s="98"/>
      <c r="E12" s="98"/>
      <c r="F12" s="98"/>
      <c r="G12" s="98"/>
      <c r="H12" s="98" t="s">
        <v>15</v>
      </c>
      <c r="I12" s="98"/>
      <c r="J12" s="73"/>
      <c r="S12" s="67">
        <v>6</v>
      </c>
    </row>
    <row r="13" spans="1:19" ht="13">
      <c r="A13" s="32">
        <v>7</v>
      </c>
      <c r="B13" s="111" t="s">
        <v>330</v>
      </c>
      <c r="C13" s="100">
        <v>7</v>
      </c>
      <c r="D13" s="98" t="s">
        <v>15</v>
      </c>
      <c r="E13" s="98"/>
      <c r="F13" s="98"/>
      <c r="G13" s="98"/>
      <c r="H13" s="98"/>
      <c r="I13" s="98"/>
      <c r="J13" s="73"/>
      <c r="S13" s="67">
        <v>7</v>
      </c>
    </row>
    <row r="14" spans="1:19" ht="48" customHeight="1">
      <c r="A14" s="32">
        <v>8</v>
      </c>
      <c r="B14" s="111" t="s">
        <v>331</v>
      </c>
      <c r="C14" s="100">
        <v>8</v>
      </c>
      <c r="D14" s="98"/>
      <c r="E14" s="98" t="s">
        <v>15</v>
      </c>
      <c r="F14" s="98"/>
      <c r="G14" s="98" t="s">
        <v>15</v>
      </c>
      <c r="H14" s="98"/>
      <c r="I14" s="98"/>
      <c r="J14" s="73" t="s">
        <v>975</v>
      </c>
      <c r="S14" s="67">
        <v>8</v>
      </c>
    </row>
    <row r="15" spans="1:19" ht="20">
      <c r="A15" s="32">
        <v>9</v>
      </c>
      <c r="B15" s="111" t="s">
        <v>332</v>
      </c>
      <c r="C15" s="100">
        <v>8</v>
      </c>
      <c r="D15" s="98"/>
      <c r="E15" s="98"/>
      <c r="F15" s="98"/>
      <c r="G15" s="98"/>
      <c r="H15" s="98" t="s">
        <v>15</v>
      </c>
      <c r="I15" s="98"/>
      <c r="J15" s="73"/>
      <c r="S15" s="67">
        <v>9</v>
      </c>
    </row>
    <row r="16" spans="1:19" ht="40">
      <c r="A16" s="32">
        <v>10</v>
      </c>
      <c r="B16" s="111" t="s">
        <v>333</v>
      </c>
      <c r="C16" s="100">
        <v>10</v>
      </c>
      <c r="D16" s="98" t="s">
        <v>15</v>
      </c>
      <c r="E16" s="98" t="s">
        <v>15</v>
      </c>
      <c r="F16" s="98"/>
      <c r="G16" s="98"/>
      <c r="H16" s="98"/>
      <c r="I16" s="98"/>
      <c r="J16" s="73" t="s">
        <v>976</v>
      </c>
      <c r="S16" s="67">
        <v>10</v>
      </c>
    </row>
    <row r="17" spans="1:19" ht="21">
      <c r="A17" s="32">
        <v>11</v>
      </c>
      <c r="B17" s="162" t="s">
        <v>780</v>
      </c>
      <c r="C17" s="100">
        <v>10</v>
      </c>
      <c r="D17" s="98"/>
      <c r="E17" s="98" t="s">
        <v>15</v>
      </c>
      <c r="F17" s="98"/>
      <c r="G17" s="98"/>
      <c r="H17" s="98"/>
      <c r="I17" s="98"/>
      <c r="J17" s="73" t="s">
        <v>976</v>
      </c>
      <c r="S17" s="67">
        <v>11</v>
      </c>
    </row>
    <row r="18" spans="1:19" ht="30">
      <c r="A18" s="32">
        <v>12</v>
      </c>
      <c r="B18" s="111" t="s">
        <v>334</v>
      </c>
      <c r="C18" s="100">
        <v>11</v>
      </c>
      <c r="D18" s="98" t="s">
        <v>15</v>
      </c>
      <c r="E18" s="98" t="s">
        <v>15</v>
      </c>
      <c r="F18" s="98"/>
      <c r="G18" s="98"/>
      <c r="H18" s="98"/>
      <c r="I18" s="98"/>
      <c r="J18" s="73" t="s">
        <v>976</v>
      </c>
      <c r="S18" s="67">
        <v>12</v>
      </c>
    </row>
    <row r="19" spans="1:19" ht="30">
      <c r="A19" s="32">
        <v>13</v>
      </c>
      <c r="B19" s="111" t="s">
        <v>335</v>
      </c>
      <c r="C19" s="100">
        <v>11</v>
      </c>
      <c r="D19" s="98"/>
      <c r="E19" s="98" t="s">
        <v>15</v>
      </c>
      <c r="F19" s="98"/>
      <c r="G19" s="98"/>
      <c r="H19" s="98"/>
      <c r="I19" s="98"/>
      <c r="J19" s="73" t="s">
        <v>976</v>
      </c>
      <c r="S19" s="67">
        <v>13</v>
      </c>
    </row>
    <row r="20" spans="1:19" ht="20">
      <c r="A20" s="32">
        <v>14</v>
      </c>
      <c r="B20" s="111" t="s">
        <v>336</v>
      </c>
      <c r="C20" s="100">
        <v>12</v>
      </c>
      <c r="D20" s="98" t="s">
        <v>15</v>
      </c>
      <c r="E20" s="98"/>
      <c r="F20" s="98"/>
      <c r="G20" s="98"/>
      <c r="H20" s="98"/>
      <c r="I20" s="98"/>
      <c r="J20" s="73"/>
      <c r="S20" s="67">
        <v>14</v>
      </c>
    </row>
    <row r="21" spans="1:19" ht="21">
      <c r="A21" s="32">
        <v>15</v>
      </c>
      <c r="B21" s="111" t="s">
        <v>337</v>
      </c>
      <c r="C21" s="100">
        <v>12</v>
      </c>
      <c r="D21" s="98" t="s">
        <v>15</v>
      </c>
      <c r="E21" s="98" t="s">
        <v>15</v>
      </c>
      <c r="F21" s="98"/>
      <c r="G21" s="98"/>
      <c r="H21" s="98"/>
      <c r="I21" s="98"/>
      <c r="J21" s="73" t="s">
        <v>978</v>
      </c>
      <c r="S21" s="67">
        <v>15</v>
      </c>
    </row>
    <row r="22" spans="1:19" ht="21">
      <c r="A22" s="32">
        <v>16</v>
      </c>
      <c r="B22" s="111" t="s">
        <v>338</v>
      </c>
      <c r="C22" s="100">
        <v>13</v>
      </c>
      <c r="D22" s="98" t="s">
        <v>15</v>
      </c>
      <c r="E22" s="98" t="s">
        <v>15</v>
      </c>
      <c r="F22" s="98"/>
      <c r="G22" s="98"/>
      <c r="H22" s="98"/>
      <c r="I22" s="98"/>
      <c r="J22" s="73" t="s">
        <v>978</v>
      </c>
      <c r="S22" s="67">
        <v>16</v>
      </c>
    </row>
    <row r="23" spans="1:19" ht="21">
      <c r="A23" s="32">
        <v>17</v>
      </c>
      <c r="B23" s="162" t="s">
        <v>781</v>
      </c>
      <c r="C23" s="100">
        <v>13</v>
      </c>
      <c r="D23" s="98" t="s">
        <v>15</v>
      </c>
      <c r="E23" s="98" t="s">
        <v>15</v>
      </c>
      <c r="F23" s="98"/>
      <c r="G23" s="98"/>
      <c r="H23" s="98"/>
      <c r="I23" s="98"/>
      <c r="J23" s="73" t="s">
        <v>978</v>
      </c>
      <c r="S23" s="67">
        <v>17</v>
      </c>
    </row>
    <row r="24" spans="1:19" ht="30">
      <c r="A24" s="32">
        <v>18</v>
      </c>
      <c r="B24" s="111" t="s">
        <v>339</v>
      </c>
      <c r="C24" s="100">
        <v>13</v>
      </c>
      <c r="D24" s="98"/>
      <c r="E24" s="98"/>
      <c r="F24" s="98"/>
      <c r="G24" s="98"/>
      <c r="H24" s="98" t="s">
        <v>15</v>
      </c>
      <c r="I24" s="98"/>
      <c r="J24" s="73"/>
      <c r="S24" s="67">
        <v>18</v>
      </c>
    </row>
    <row r="25" spans="1:19" ht="20">
      <c r="A25" s="32">
        <v>19</v>
      </c>
      <c r="B25" s="111" t="s">
        <v>340</v>
      </c>
      <c r="C25" s="100">
        <v>14</v>
      </c>
      <c r="D25" s="98"/>
      <c r="E25" s="98"/>
      <c r="F25" s="98"/>
      <c r="G25" s="98"/>
      <c r="H25" s="98" t="s">
        <v>15</v>
      </c>
      <c r="I25" s="98"/>
      <c r="J25" s="73"/>
      <c r="S25" s="67">
        <v>19</v>
      </c>
    </row>
    <row r="26" spans="1:19" ht="56" customHeight="1">
      <c r="A26" s="32">
        <v>20</v>
      </c>
      <c r="B26" s="111" t="s">
        <v>341</v>
      </c>
      <c r="C26" s="100">
        <v>15</v>
      </c>
      <c r="D26" s="98" t="s">
        <v>15</v>
      </c>
      <c r="E26" s="98"/>
      <c r="F26" s="98"/>
      <c r="G26" s="98"/>
      <c r="H26" s="98"/>
      <c r="I26" s="98"/>
      <c r="J26" s="73"/>
      <c r="S26" s="67">
        <v>20</v>
      </c>
    </row>
    <row r="27" spans="1:19" ht="57.5" customHeight="1">
      <c r="A27" s="161">
        <v>21</v>
      </c>
      <c r="B27" s="162" t="s">
        <v>601</v>
      </c>
      <c r="C27" s="100">
        <v>15</v>
      </c>
      <c r="D27" s="98"/>
      <c r="E27" s="98" t="s">
        <v>15</v>
      </c>
      <c r="F27" s="98"/>
      <c r="G27" s="98"/>
      <c r="H27" s="98"/>
      <c r="I27" s="98"/>
      <c r="J27" s="73" t="s">
        <v>985</v>
      </c>
      <c r="S27" s="67">
        <v>782</v>
      </c>
    </row>
    <row r="28" spans="1:19" ht="63.5" customHeight="1">
      <c r="A28" s="161">
        <v>22</v>
      </c>
      <c r="B28" s="162" t="s">
        <v>342</v>
      </c>
      <c r="C28" s="100">
        <v>17</v>
      </c>
      <c r="D28" s="98" t="s">
        <v>15</v>
      </c>
      <c r="E28" s="98" t="s">
        <v>15</v>
      </c>
      <c r="F28" s="98"/>
      <c r="G28" s="98"/>
      <c r="H28" s="98"/>
      <c r="I28" s="98"/>
      <c r="J28" s="73" t="s">
        <v>975</v>
      </c>
      <c r="S28" s="67">
        <v>21</v>
      </c>
    </row>
    <row r="29" spans="1:19" ht="54.5" customHeight="1">
      <c r="A29" s="161">
        <v>23</v>
      </c>
      <c r="B29" s="162" t="s">
        <v>602</v>
      </c>
      <c r="C29" s="100">
        <v>17</v>
      </c>
      <c r="D29" s="98"/>
      <c r="E29" s="98"/>
      <c r="F29" s="98"/>
      <c r="G29" s="98" t="s">
        <v>15</v>
      </c>
      <c r="H29" s="98"/>
      <c r="I29" s="98"/>
      <c r="J29" s="73" t="s">
        <v>972</v>
      </c>
      <c r="S29" s="67">
        <v>22</v>
      </c>
    </row>
    <row r="30" spans="1:19" ht="47" customHeight="1">
      <c r="A30" s="161">
        <v>24</v>
      </c>
      <c r="B30" s="162" t="s">
        <v>343</v>
      </c>
      <c r="C30" s="100">
        <v>17</v>
      </c>
      <c r="D30" s="98"/>
      <c r="E30" s="98" t="s">
        <v>15</v>
      </c>
      <c r="F30" s="98"/>
      <c r="G30" s="98"/>
      <c r="H30" s="98"/>
      <c r="I30" s="98"/>
      <c r="J30" s="73" t="s">
        <v>975</v>
      </c>
      <c r="S30" s="67">
        <v>23</v>
      </c>
    </row>
    <row r="31" spans="1:19" ht="40" customHeight="1">
      <c r="A31" s="161">
        <v>25</v>
      </c>
      <c r="B31" s="162" t="s">
        <v>344</v>
      </c>
      <c r="C31" s="100">
        <v>17</v>
      </c>
      <c r="D31" s="98"/>
      <c r="E31" s="98" t="s">
        <v>15</v>
      </c>
      <c r="F31" s="98"/>
      <c r="G31" s="98"/>
      <c r="H31" s="98"/>
      <c r="I31" s="98"/>
      <c r="J31" s="73" t="s">
        <v>975</v>
      </c>
      <c r="S31" s="67">
        <v>24</v>
      </c>
    </row>
    <row r="32" spans="1:19" ht="52" customHeight="1">
      <c r="A32" s="161">
        <v>26</v>
      </c>
      <c r="B32" s="162" t="s">
        <v>345</v>
      </c>
      <c r="C32" s="100">
        <v>19</v>
      </c>
      <c r="D32" s="98"/>
      <c r="E32" s="98"/>
      <c r="F32" s="98"/>
      <c r="G32" s="98"/>
      <c r="H32" s="98" t="s">
        <v>15</v>
      </c>
      <c r="I32" s="98"/>
      <c r="J32" s="73"/>
      <c r="S32" s="67">
        <v>25</v>
      </c>
    </row>
    <row r="33" spans="1:19" ht="30">
      <c r="A33" s="161">
        <v>27</v>
      </c>
      <c r="B33" s="162" t="s">
        <v>603</v>
      </c>
      <c r="C33" s="100">
        <v>22</v>
      </c>
      <c r="D33" s="98"/>
      <c r="E33" s="98"/>
      <c r="F33" s="98"/>
      <c r="G33" s="98"/>
      <c r="H33" s="98" t="s">
        <v>15</v>
      </c>
      <c r="I33" s="98"/>
      <c r="J33" s="73"/>
      <c r="S33" s="67">
        <v>784</v>
      </c>
    </row>
    <row r="34" spans="1:19" ht="30">
      <c r="A34" s="32">
        <v>28</v>
      </c>
      <c r="B34" s="111" t="s">
        <v>346</v>
      </c>
      <c r="C34" s="100">
        <v>23</v>
      </c>
      <c r="D34" s="98"/>
      <c r="E34" s="98"/>
      <c r="F34" s="98"/>
      <c r="G34" s="98"/>
      <c r="H34" s="98" t="s">
        <v>15</v>
      </c>
      <c r="I34" s="98"/>
      <c r="J34" s="73"/>
      <c r="S34" s="67">
        <v>28</v>
      </c>
    </row>
    <row r="35" spans="1:19" ht="40">
      <c r="A35" s="32">
        <v>29</v>
      </c>
      <c r="B35" s="111" t="s">
        <v>347</v>
      </c>
      <c r="C35" s="100">
        <v>24</v>
      </c>
      <c r="D35" s="98" t="s">
        <v>15</v>
      </c>
      <c r="E35" s="98" t="s">
        <v>15</v>
      </c>
      <c r="F35" s="98"/>
      <c r="G35" s="98"/>
      <c r="H35" s="98"/>
      <c r="I35" s="98"/>
      <c r="J35" s="73" t="s">
        <v>975</v>
      </c>
      <c r="S35" s="67">
        <v>29</v>
      </c>
    </row>
    <row r="36" spans="1:19" ht="20">
      <c r="A36" s="32">
        <v>30</v>
      </c>
      <c r="B36" s="111" t="s">
        <v>348</v>
      </c>
      <c r="C36" s="100">
        <v>24</v>
      </c>
      <c r="D36" s="98"/>
      <c r="E36" s="98"/>
      <c r="F36" s="98"/>
      <c r="G36" s="98" t="s">
        <v>15</v>
      </c>
      <c r="H36" s="98"/>
      <c r="I36" s="98"/>
      <c r="J36" s="73"/>
      <c r="S36" s="67">
        <v>30</v>
      </c>
    </row>
    <row r="37" spans="1:19" ht="21">
      <c r="A37" s="32">
        <v>31</v>
      </c>
      <c r="B37" s="111" t="s">
        <v>349</v>
      </c>
      <c r="C37" s="100">
        <v>24</v>
      </c>
      <c r="D37" s="98"/>
      <c r="E37" s="98" t="s">
        <v>15</v>
      </c>
      <c r="F37" s="98"/>
      <c r="G37" s="98"/>
      <c r="H37" s="98"/>
      <c r="I37" s="98"/>
      <c r="J37" s="73" t="s">
        <v>992</v>
      </c>
      <c r="S37" s="67">
        <v>31</v>
      </c>
    </row>
    <row r="38" spans="1:19" ht="21">
      <c r="A38" s="32">
        <v>32</v>
      </c>
      <c r="B38" s="111" t="s">
        <v>350</v>
      </c>
      <c r="C38" s="100">
        <v>25</v>
      </c>
      <c r="D38" s="98"/>
      <c r="E38" s="98" t="s">
        <v>15</v>
      </c>
      <c r="F38" s="98"/>
      <c r="G38" s="98"/>
      <c r="H38" s="98"/>
      <c r="I38" s="98"/>
      <c r="J38" s="73" t="s">
        <v>982</v>
      </c>
      <c r="S38" s="67">
        <v>32</v>
      </c>
    </row>
    <row r="39" spans="1:19" ht="31.5">
      <c r="A39" s="32">
        <v>33</v>
      </c>
      <c r="B39" s="111" t="s">
        <v>351</v>
      </c>
      <c r="C39" s="100">
        <v>26</v>
      </c>
      <c r="D39" s="98"/>
      <c r="E39" s="98" t="s">
        <v>15</v>
      </c>
      <c r="F39" s="98"/>
      <c r="G39" s="98"/>
      <c r="H39" s="98"/>
      <c r="I39" s="98"/>
      <c r="J39" s="73" t="s">
        <v>990</v>
      </c>
      <c r="S39" s="67">
        <v>33</v>
      </c>
    </row>
    <row r="40" spans="1:19" ht="95.5" customHeight="1">
      <c r="A40" s="32">
        <v>34</v>
      </c>
      <c r="B40" s="111" t="s">
        <v>352</v>
      </c>
      <c r="C40" s="100">
        <v>27</v>
      </c>
      <c r="D40" s="98"/>
      <c r="E40" s="98" t="s">
        <v>15</v>
      </c>
      <c r="F40" s="98"/>
      <c r="G40" s="98"/>
      <c r="H40" s="98"/>
      <c r="I40" s="98"/>
      <c r="J40" s="73" t="s">
        <v>991</v>
      </c>
      <c r="S40" s="67">
        <v>34</v>
      </c>
    </row>
    <row r="41" spans="1:19" ht="61.5" customHeight="1">
      <c r="A41" s="32">
        <v>35</v>
      </c>
      <c r="B41" s="111" t="s">
        <v>353</v>
      </c>
      <c r="C41" s="100">
        <v>28</v>
      </c>
      <c r="D41" s="98"/>
      <c r="E41" s="98" t="s">
        <v>15</v>
      </c>
      <c r="F41" s="98"/>
      <c r="G41" s="98"/>
      <c r="H41" s="98"/>
      <c r="I41" s="98"/>
      <c r="J41" s="73" t="s">
        <v>983</v>
      </c>
      <c r="S41" s="67">
        <v>35</v>
      </c>
    </row>
    <row r="42" spans="1:19" ht="15" customHeight="1">
      <c r="A42" s="376" t="s">
        <v>374</v>
      </c>
      <c r="B42" s="376"/>
      <c r="C42" s="376"/>
      <c r="D42" s="376"/>
      <c r="E42" s="376"/>
      <c r="F42" s="376"/>
      <c r="G42" s="376"/>
      <c r="H42" s="376"/>
      <c r="I42" s="376"/>
      <c r="J42" s="376"/>
    </row>
    <row r="43" spans="1:19">
      <c r="A43" s="376" t="s">
        <v>375</v>
      </c>
      <c r="B43" s="376"/>
      <c r="C43" s="376"/>
      <c r="D43" s="376"/>
      <c r="E43" s="376"/>
      <c r="F43" s="376"/>
      <c r="G43" s="376"/>
      <c r="H43" s="376"/>
      <c r="I43" s="376"/>
      <c r="J43" s="376"/>
    </row>
    <row r="44" spans="1:19" ht="14.5">
      <c r="A44" s="33"/>
      <c r="B44" s="4"/>
      <c r="C44" s="4"/>
      <c r="D44" s="4"/>
      <c r="E44" s="4"/>
      <c r="F44" s="4"/>
      <c r="G44" s="4"/>
      <c r="H44" s="4"/>
      <c r="I44" s="4"/>
      <c r="J44" s="4"/>
    </row>
  </sheetData>
  <sheetProtection algorithmName="SHA-512" hashValue="iMSqyaiiZQ+S/12COnxk3KW1bg9CEcSavi1+qGaoeyXcSWpXlERH282J6U0+pr6dElCaVzDJHKasD0Th+QxaPQ==" saltValue="BmLNIQUJEetpEggylqOOJw==" spinCount="100000" sheet="1" objects="1" scenarios="1" formatRows="0"/>
  <mergeCells count="15">
    <mergeCell ref="A1:J1"/>
    <mergeCell ref="A4:J4"/>
    <mergeCell ref="A3:J3"/>
    <mergeCell ref="A42:J42"/>
    <mergeCell ref="A43:J43"/>
    <mergeCell ref="J5:J6"/>
    <mergeCell ref="G5:G6"/>
    <mergeCell ref="H5:H6"/>
    <mergeCell ref="I5:I6"/>
    <mergeCell ref="A5:A6"/>
    <mergeCell ref="B5:B6"/>
    <mergeCell ref="C5:C6"/>
    <mergeCell ref="D5:D6"/>
    <mergeCell ref="E5:E6"/>
    <mergeCell ref="F5:F6"/>
  </mergeCells>
  <dataValidations count="1">
    <dataValidation type="custom" allowBlank="1" showDropDown="1" showInputMessage="1" showErrorMessage="1" error="Valor NO Válido." prompt="Ingrese &quot;X&quot;" sqref="D7:I41" xr:uid="{00000000-0002-0000-2100-000000000000}">
      <formula1>COUNTIF(Respuesta_SINO,TRIM(CELL("contents")))=1</formula1>
    </dataValidation>
  </dataValidations>
  <hyperlinks>
    <hyperlink ref="M3" location="Principal!A1" display="Volver al Indice"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9AEB5-D222-4910-B913-EC0366B1ADEC}">
  <dimension ref="A1"/>
  <sheetViews>
    <sheetView workbookViewId="0"/>
  </sheetViews>
  <sheetFormatPr baseColWidth="10" defaultRowHeight="14.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dimension ref="A1:AC370"/>
  <sheetViews>
    <sheetView topLeftCell="A52" zoomScale="70" zoomScaleNormal="70" workbookViewId="0">
      <selection activeCell="AF358" sqref="AF358"/>
    </sheetView>
  </sheetViews>
  <sheetFormatPr baseColWidth="10" defaultRowHeight="14.5"/>
  <cols>
    <col min="1" max="1" width="10.6328125" customWidth="1"/>
    <col min="2" max="2" width="12.54296875" bestFit="1" customWidth="1"/>
    <col min="3" max="3" width="6.453125" bestFit="1" customWidth="1"/>
    <col min="4" max="11" width="6.90625" bestFit="1" customWidth="1"/>
    <col min="12" max="12" width="7.6328125" bestFit="1" customWidth="1"/>
    <col min="13" max="13" width="7.36328125" bestFit="1" customWidth="1"/>
    <col min="14" max="14" width="7.6328125" bestFit="1" customWidth="1"/>
    <col min="15" max="15" width="6.08984375" customWidth="1"/>
    <col min="16" max="16" width="5.6328125" customWidth="1"/>
    <col min="17" max="17" width="7.08984375" customWidth="1"/>
    <col min="18" max="18" width="5.90625" customWidth="1"/>
    <col min="19" max="19" width="5.36328125" customWidth="1"/>
    <col min="20" max="20" width="6.6328125" customWidth="1"/>
    <col min="21" max="21" width="5.36328125" customWidth="1"/>
    <col min="22" max="22" width="6.453125" customWidth="1"/>
    <col min="23" max="23" width="5.6328125" customWidth="1"/>
    <col min="24" max="24" width="5.453125" customWidth="1"/>
    <col min="25" max="25" width="7.6328125" bestFit="1" customWidth="1"/>
    <col min="26" max="26" width="7.36328125" bestFit="1" customWidth="1"/>
    <col min="27" max="27" width="7.6328125" bestFit="1" customWidth="1"/>
    <col min="28" max="28" width="6" bestFit="1" customWidth="1"/>
    <col min="29" max="30" width="10.08984375" bestFit="1" customWidth="1"/>
  </cols>
  <sheetData>
    <row r="1" spans="1:29">
      <c r="A1" s="82" t="s">
        <v>416</v>
      </c>
      <c r="B1" s="82" t="s">
        <v>403</v>
      </c>
      <c r="C1" s="82" t="s">
        <v>404</v>
      </c>
      <c r="D1" s="82" t="s">
        <v>405</v>
      </c>
      <c r="E1" s="82" t="s">
        <v>406</v>
      </c>
      <c r="F1" s="82" t="s">
        <v>407</v>
      </c>
      <c r="G1" s="82" t="s">
        <v>408</v>
      </c>
      <c r="H1" s="82" t="s">
        <v>409</v>
      </c>
      <c r="I1" s="82" t="s">
        <v>410</v>
      </c>
      <c r="J1" s="82" t="s">
        <v>411</v>
      </c>
      <c r="K1" s="82" t="s">
        <v>412</v>
      </c>
      <c r="L1" s="82" t="s">
        <v>413</v>
      </c>
      <c r="M1" s="82" t="s">
        <v>414</v>
      </c>
      <c r="N1" s="82" t="s">
        <v>415</v>
      </c>
      <c r="O1" s="82" t="s">
        <v>419</v>
      </c>
      <c r="P1" s="82" t="s">
        <v>421</v>
      </c>
      <c r="Q1" s="82" t="s">
        <v>422</v>
      </c>
      <c r="R1" s="82" t="s">
        <v>423</v>
      </c>
      <c r="S1" s="82" t="s">
        <v>424</v>
      </c>
      <c r="T1" s="82" t="s">
        <v>425</v>
      </c>
      <c r="U1" s="82" t="s">
        <v>426</v>
      </c>
      <c r="V1" s="82" t="s">
        <v>427</v>
      </c>
      <c r="W1" s="82" t="s">
        <v>428</v>
      </c>
      <c r="X1" s="82" t="s">
        <v>429</v>
      </c>
      <c r="Y1" s="82" t="s">
        <v>430</v>
      </c>
      <c r="Z1" s="82" t="s">
        <v>431</v>
      </c>
      <c r="AA1" s="82" t="s">
        <v>432</v>
      </c>
      <c r="AB1" s="82" t="s">
        <v>433</v>
      </c>
      <c r="AC1" s="85" t="s">
        <v>420</v>
      </c>
    </row>
    <row r="2" spans="1:29">
      <c r="A2" t="s">
        <v>417</v>
      </c>
      <c r="B2">
        <v>1</v>
      </c>
      <c r="C2" s="84"/>
      <c r="D2" s="84"/>
      <c r="E2" s="84"/>
      <c r="F2" s="84"/>
      <c r="G2" s="84"/>
      <c r="H2" s="84"/>
      <c r="I2" s="84"/>
      <c r="J2" s="84"/>
      <c r="K2" s="84"/>
      <c r="L2" s="84"/>
      <c r="M2" s="84"/>
      <c r="N2" s="84"/>
      <c r="P2" s="84"/>
      <c r="Q2" s="84"/>
      <c r="R2" s="84"/>
      <c r="S2" s="84"/>
      <c r="T2" s="84"/>
      <c r="U2" s="84"/>
      <c r="V2" s="84"/>
      <c r="W2" s="84"/>
      <c r="X2" s="84"/>
      <c r="Y2" s="84"/>
      <c r="Z2" s="84"/>
      <c r="AA2" s="84"/>
      <c r="AC2">
        <f t="shared" ref="AC2:AC36" si="0">IF(OR(C2&gt;P2,D2&gt;Q2,E2&gt;R2),1,0)</f>
        <v>0</v>
      </c>
    </row>
    <row r="3" spans="1:29">
      <c r="A3" t="s">
        <v>417</v>
      </c>
      <c r="B3">
        <v>2</v>
      </c>
      <c r="C3" s="84"/>
      <c r="D3" s="84"/>
      <c r="E3" s="84"/>
      <c r="F3" s="84"/>
      <c r="G3" s="84"/>
      <c r="H3" s="84"/>
      <c r="I3" s="84"/>
      <c r="J3" s="84"/>
      <c r="K3" s="84"/>
      <c r="L3" s="84"/>
      <c r="M3" s="84"/>
      <c r="N3" s="84"/>
      <c r="P3" s="84"/>
      <c r="Q3" s="84"/>
      <c r="R3" s="84"/>
      <c r="S3" s="84"/>
      <c r="T3" s="84"/>
      <c r="U3" s="84"/>
      <c r="V3" s="84"/>
      <c r="W3" s="84"/>
      <c r="X3" s="84"/>
      <c r="Y3" s="84"/>
      <c r="Z3" s="84"/>
      <c r="AA3" s="84"/>
      <c r="AC3">
        <f t="shared" si="0"/>
        <v>0</v>
      </c>
    </row>
    <row r="4" spans="1:29">
      <c r="A4" t="s">
        <v>417</v>
      </c>
      <c r="B4">
        <v>3</v>
      </c>
      <c r="C4" s="84"/>
      <c r="D4" s="84"/>
      <c r="E4" s="84"/>
      <c r="F4" s="84"/>
      <c r="G4" s="84"/>
      <c r="H4" s="84"/>
      <c r="I4" s="84"/>
      <c r="J4" s="84"/>
      <c r="K4" s="84"/>
      <c r="L4" s="84"/>
      <c r="M4" s="84"/>
      <c r="N4" s="84"/>
      <c r="P4" s="84"/>
      <c r="Q4" s="84"/>
      <c r="R4" s="84"/>
      <c r="S4" s="84"/>
      <c r="T4" s="84"/>
      <c r="U4" s="84"/>
      <c r="V4" s="84"/>
      <c r="W4" s="84"/>
      <c r="X4" s="84"/>
      <c r="Y4" s="84"/>
      <c r="Z4" s="84"/>
      <c r="AA4" s="84"/>
      <c r="AC4">
        <f t="shared" si="0"/>
        <v>0</v>
      </c>
    </row>
    <row r="5" spans="1:29">
      <c r="A5" t="s">
        <v>417</v>
      </c>
      <c r="B5">
        <v>4</v>
      </c>
      <c r="C5" s="84"/>
      <c r="D5" s="84"/>
      <c r="E5" s="84"/>
      <c r="F5" s="84"/>
      <c r="G5" s="84"/>
      <c r="H5" s="84"/>
      <c r="I5" s="84"/>
      <c r="J5" s="84"/>
      <c r="K5" s="84"/>
      <c r="L5" s="84"/>
      <c r="M5" s="84"/>
      <c r="N5" s="84"/>
      <c r="P5" s="84"/>
      <c r="Q5" s="84"/>
      <c r="R5" s="84"/>
      <c r="S5" s="84"/>
      <c r="T5" s="84"/>
      <c r="U5" s="84"/>
      <c r="V5" s="84"/>
      <c r="W5" s="84"/>
      <c r="X5" s="84"/>
      <c r="Y5" s="84"/>
      <c r="Z5" s="84"/>
      <c r="AA5" s="84"/>
      <c r="AC5">
        <f t="shared" si="0"/>
        <v>0</v>
      </c>
    </row>
    <row r="6" spans="1:29">
      <c r="A6" t="s">
        <v>417</v>
      </c>
      <c r="B6">
        <v>5</v>
      </c>
      <c r="C6" s="84"/>
      <c r="D6" s="84"/>
      <c r="E6" s="84"/>
      <c r="F6" s="84"/>
      <c r="G6" s="84"/>
      <c r="H6" s="84"/>
      <c r="I6" s="84"/>
      <c r="J6" s="84"/>
      <c r="K6" s="84"/>
      <c r="L6" s="84"/>
      <c r="M6" s="84"/>
      <c r="N6" s="84"/>
      <c r="P6" s="84"/>
      <c r="Q6" s="84"/>
      <c r="R6" s="84"/>
      <c r="S6" s="84"/>
      <c r="T6" s="84"/>
      <c r="U6" s="84"/>
      <c r="V6" s="84"/>
      <c r="W6" s="84"/>
      <c r="X6" s="84"/>
      <c r="Y6" s="84"/>
      <c r="Z6" s="84"/>
      <c r="AA6" s="84"/>
      <c r="AC6">
        <f t="shared" si="0"/>
        <v>0</v>
      </c>
    </row>
    <row r="7" spans="1:29">
      <c r="A7" t="s">
        <v>417</v>
      </c>
      <c r="B7">
        <v>6</v>
      </c>
      <c r="C7" s="84"/>
      <c r="D7" s="84"/>
      <c r="E7" s="84"/>
      <c r="F7" s="84"/>
      <c r="G7" s="84"/>
      <c r="H7" s="84"/>
      <c r="I7" s="84"/>
      <c r="J7" s="84"/>
      <c r="K7" s="84"/>
      <c r="L7" s="84"/>
      <c r="M7" s="84"/>
      <c r="N7" s="84"/>
      <c r="P7" s="84"/>
      <c r="Q7" s="84"/>
      <c r="R7" s="84"/>
      <c r="S7" s="84"/>
      <c r="T7" s="84"/>
      <c r="U7" s="84"/>
      <c r="V7" s="84"/>
      <c r="W7" s="84"/>
      <c r="X7" s="84"/>
      <c r="Y7" s="84"/>
      <c r="Z7" s="84"/>
      <c r="AA7" s="84"/>
      <c r="AC7">
        <f t="shared" si="0"/>
        <v>0</v>
      </c>
    </row>
    <row r="8" spans="1:29">
      <c r="A8" t="s">
        <v>417</v>
      </c>
      <c r="B8">
        <v>7</v>
      </c>
      <c r="C8" s="84"/>
      <c r="D8" s="84"/>
      <c r="E8" s="84"/>
      <c r="F8" s="84"/>
      <c r="G8" s="84"/>
      <c r="H8" s="84"/>
      <c r="I8" s="84"/>
      <c r="J8" s="84"/>
      <c r="K8" s="84"/>
      <c r="L8" s="84"/>
      <c r="M8" s="84"/>
      <c r="N8" s="84"/>
      <c r="P8" s="84"/>
      <c r="Q8" s="84"/>
      <c r="R8" s="84"/>
      <c r="S8" s="84"/>
      <c r="T8" s="84"/>
      <c r="U8" s="84"/>
      <c r="V8" s="84"/>
      <c r="W8" s="84"/>
      <c r="X8" s="84"/>
      <c r="Y8" s="84"/>
      <c r="Z8" s="84"/>
      <c r="AA8" s="84"/>
      <c r="AC8">
        <f t="shared" si="0"/>
        <v>0</v>
      </c>
    </row>
    <row r="9" spans="1:29">
      <c r="A9" t="s">
        <v>417</v>
      </c>
      <c r="B9">
        <v>8</v>
      </c>
      <c r="C9" s="84"/>
      <c r="D9" s="84"/>
      <c r="E9" s="84"/>
      <c r="F9" s="84"/>
      <c r="G9" s="84"/>
      <c r="H9" s="84"/>
      <c r="I9" s="84"/>
      <c r="J9" s="84"/>
      <c r="K9" s="84"/>
      <c r="L9" s="84"/>
      <c r="M9" s="84"/>
      <c r="N9" s="84"/>
      <c r="P9" s="84"/>
      <c r="Q9" s="84"/>
      <c r="R9" s="84"/>
      <c r="S9" s="84"/>
      <c r="T9" s="84"/>
      <c r="U9" s="84"/>
      <c r="V9" s="84"/>
      <c r="W9" s="84"/>
      <c r="X9" s="84"/>
      <c r="Y9" s="84"/>
      <c r="Z9" s="84"/>
      <c r="AA9" s="84"/>
      <c r="AC9">
        <f t="shared" si="0"/>
        <v>0</v>
      </c>
    </row>
    <row r="10" spans="1:29">
      <c r="A10" t="s">
        <v>417</v>
      </c>
      <c r="B10">
        <v>9</v>
      </c>
      <c r="C10" s="84"/>
      <c r="D10" s="84"/>
      <c r="E10" s="84"/>
      <c r="F10" s="84"/>
      <c r="G10" s="84"/>
      <c r="H10" s="84"/>
      <c r="I10" s="84"/>
      <c r="J10" s="84"/>
      <c r="K10" s="84"/>
      <c r="L10" s="84"/>
      <c r="M10" s="84"/>
      <c r="N10" s="84"/>
      <c r="P10" s="84"/>
      <c r="Q10" s="84"/>
      <c r="R10" s="84"/>
      <c r="S10" s="84"/>
      <c r="T10" s="84"/>
      <c r="U10" s="84"/>
      <c r="V10" s="84"/>
      <c r="W10" s="84"/>
      <c r="X10" s="84"/>
      <c r="Y10" s="84"/>
      <c r="Z10" s="84"/>
      <c r="AA10" s="84"/>
      <c r="AC10">
        <f t="shared" si="0"/>
        <v>0</v>
      </c>
    </row>
    <row r="11" spans="1:29">
      <c r="A11" t="s">
        <v>417</v>
      </c>
      <c r="B11">
        <v>10</v>
      </c>
      <c r="C11" s="84"/>
      <c r="D11" s="84"/>
      <c r="E11" s="84"/>
      <c r="F11" s="84"/>
      <c r="G11" s="84"/>
      <c r="H11" s="84"/>
      <c r="I11" s="84"/>
      <c r="J11" s="84"/>
      <c r="K11" s="84"/>
      <c r="L11" s="84"/>
      <c r="M11" s="84"/>
      <c r="N11" s="84"/>
      <c r="P11" s="84"/>
      <c r="Q11" s="84"/>
      <c r="R11" s="84"/>
      <c r="S11" s="84"/>
      <c r="T11" s="84"/>
      <c r="U11" s="84"/>
      <c r="V11" s="84"/>
      <c r="W11" s="84"/>
      <c r="X11" s="84"/>
      <c r="Y11" s="84"/>
      <c r="Z11" s="84"/>
      <c r="AA11" s="84"/>
      <c r="AC11">
        <f t="shared" si="0"/>
        <v>0</v>
      </c>
    </row>
    <row r="12" spans="1:29">
      <c r="A12" t="s">
        <v>417</v>
      </c>
      <c r="B12">
        <v>11</v>
      </c>
      <c r="C12" s="84"/>
      <c r="D12" s="84"/>
      <c r="E12" s="84"/>
      <c r="F12" s="84"/>
      <c r="G12" s="84"/>
      <c r="H12" s="84"/>
      <c r="I12" s="84"/>
      <c r="J12" s="84"/>
      <c r="K12" s="84"/>
      <c r="L12" s="84"/>
      <c r="M12" s="84"/>
      <c r="N12" s="84"/>
      <c r="P12" s="84"/>
      <c r="Q12" s="84"/>
      <c r="R12" s="84"/>
      <c r="S12" s="84"/>
      <c r="T12" s="84"/>
      <c r="U12" s="84"/>
      <c r="V12" s="84"/>
      <c r="W12" s="84"/>
      <c r="X12" s="84"/>
      <c r="Y12" s="84"/>
      <c r="Z12" s="84"/>
      <c r="AA12" s="84"/>
      <c r="AC12">
        <f t="shared" si="0"/>
        <v>0</v>
      </c>
    </row>
    <row r="13" spans="1:29">
      <c r="A13" t="s">
        <v>417</v>
      </c>
      <c r="B13">
        <v>12</v>
      </c>
      <c r="C13" s="84"/>
      <c r="D13" s="84"/>
      <c r="E13" s="84"/>
      <c r="F13" s="84"/>
      <c r="G13" s="84"/>
      <c r="H13" s="84"/>
      <c r="I13" s="84"/>
      <c r="J13" s="84"/>
      <c r="K13" s="84"/>
      <c r="L13" s="84"/>
      <c r="M13" s="84"/>
      <c r="N13" s="84"/>
      <c r="P13" s="84"/>
      <c r="Q13" s="84"/>
      <c r="R13" s="84"/>
      <c r="S13" s="84"/>
      <c r="T13" s="84"/>
      <c r="U13" s="84"/>
      <c r="V13" s="84"/>
      <c r="W13" s="84"/>
      <c r="X13" s="84"/>
      <c r="Y13" s="84"/>
      <c r="Z13" s="84"/>
      <c r="AA13" s="84"/>
      <c r="AC13">
        <f t="shared" si="0"/>
        <v>0</v>
      </c>
    </row>
    <row r="14" spans="1:29">
      <c r="A14" t="s">
        <v>417</v>
      </c>
      <c r="B14">
        <v>13</v>
      </c>
      <c r="C14" s="84"/>
      <c r="D14" s="84"/>
      <c r="E14" s="84"/>
      <c r="F14" s="84"/>
      <c r="G14" s="84"/>
      <c r="H14" s="84"/>
      <c r="I14" s="84"/>
      <c r="J14" s="84"/>
      <c r="K14" s="84"/>
      <c r="L14" s="84"/>
      <c r="M14" s="84"/>
      <c r="N14" s="84"/>
      <c r="P14" s="84"/>
      <c r="Q14" s="84"/>
      <c r="R14" s="84"/>
      <c r="S14" s="84"/>
      <c r="T14" s="84"/>
      <c r="U14" s="84"/>
      <c r="V14" s="84"/>
      <c r="W14" s="84"/>
      <c r="X14" s="84"/>
      <c r="Y14" s="84"/>
      <c r="Z14" s="84"/>
      <c r="AA14" s="84"/>
      <c r="AC14">
        <f t="shared" si="0"/>
        <v>0</v>
      </c>
    </row>
    <row r="15" spans="1:29">
      <c r="A15" t="s">
        <v>417</v>
      </c>
      <c r="B15">
        <v>14</v>
      </c>
      <c r="C15" s="84"/>
      <c r="D15" s="84"/>
      <c r="E15" s="84"/>
      <c r="F15" s="84"/>
      <c r="G15" s="84"/>
      <c r="H15" s="84"/>
      <c r="I15" s="84"/>
      <c r="J15" s="84"/>
      <c r="K15" s="84"/>
      <c r="L15" s="84"/>
      <c r="M15" s="84"/>
      <c r="N15" s="84"/>
      <c r="P15" s="84"/>
      <c r="Q15" s="84"/>
      <c r="R15" s="84"/>
      <c r="S15" s="84"/>
      <c r="T15" s="84"/>
      <c r="U15" s="84"/>
      <c r="V15" s="84"/>
      <c r="W15" s="84"/>
      <c r="X15" s="84"/>
      <c r="Y15" s="84"/>
      <c r="Z15" s="84"/>
      <c r="AA15" s="84"/>
      <c r="AC15">
        <f t="shared" si="0"/>
        <v>0</v>
      </c>
    </row>
    <row r="16" spans="1:29">
      <c r="A16" t="s">
        <v>417</v>
      </c>
      <c r="B16">
        <v>15</v>
      </c>
      <c r="C16" s="84"/>
      <c r="D16" s="84"/>
      <c r="E16" s="84"/>
      <c r="F16" s="84"/>
      <c r="G16" s="84"/>
      <c r="H16" s="84"/>
      <c r="I16" s="84"/>
      <c r="J16" s="84"/>
      <c r="K16" s="84"/>
      <c r="L16" s="84"/>
      <c r="M16" s="84"/>
      <c r="N16" s="84"/>
      <c r="P16" s="84"/>
      <c r="Q16" s="84"/>
      <c r="R16" s="84"/>
      <c r="S16" s="84"/>
      <c r="T16" s="84"/>
      <c r="U16" s="84"/>
      <c r="V16" s="84"/>
      <c r="W16" s="84"/>
      <c r="X16" s="84"/>
      <c r="Y16" s="84"/>
      <c r="Z16" s="84"/>
      <c r="AA16" s="84"/>
      <c r="AC16">
        <f t="shared" si="0"/>
        <v>0</v>
      </c>
    </row>
    <row r="17" spans="1:29">
      <c r="A17" t="s">
        <v>417</v>
      </c>
      <c r="B17">
        <v>16</v>
      </c>
      <c r="C17" s="84"/>
      <c r="D17" s="84"/>
      <c r="E17" s="84"/>
      <c r="F17" s="84"/>
      <c r="G17" s="84"/>
      <c r="H17" s="84"/>
      <c r="I17" s="84"/>
      <c r="J17" s="84"/>
      <c r="K17" s="84"/>
      <c r="L17" s="84"/>
      <c r="M17" s="84"/>
      <c r="N17" s="84"/>
      <c r="P17" s="84"/>
      <c r="Q17" s="84"/>
      <c r="R17" s="84"/>
      <c r="S17" s="84"/>
      <c r="T17" s="84"/>
      <c r="U17" s="84"/>
      <c r="V17" s="84"/>
      <c r="W17" s="84"/>
      <c r="X17" s="84"/>
      <c r="Y17" s="84"/>
      <c r="Z17" s="84"/>
      <c r="AA17" s="84"/>
      <c r="AC17">
        <f t="shared" si="0"/>
        <v>0</v>
      </c>
    </row>
    <row r="18" spans="1:29">
      <c r="A18" t="s">
        <v>417</v>
      </c>
      <c r="B18">
        <v>17</v>
      </c>
      <c r="C18" s="84"/>
      <c r="D18" s="84"/>
      <c r="E18" s="84"/>
      <c r="F18" s="84"/>
      <c r="G18" s="84"/>
      <c r="H18" s="84"/>
      <c r="I18" s="84"/>
      <c r="J18" s="84"/>
      <c r="K18" s="84"/>
      <c r="L18" s="84"/>
      <c r="M18" s="84"/>
      <c r="N18" s="84"/>
      <c r="P18" s="84"/>
      <c r="Q18" s="84"/>
      <c r="R18" s="84"/>
      <c r="S18" s="84"/>
      <c r="T18" s="84"/>
      <c r="U18" s="84"/>
      <c r="V18" s="84"/>
      <c r="W18" s="84"/>
      <c r="X18" s="84"/>
      <c r="Y18" s="84"/>
      <c r="Z18" s="84"/>
      <c r="AA18" s="84"/>
      <c r="AC18">
        <f t="shared" si="0"/>
        <v>0</v>
      </c>
    </row>
    <row r="19" spans="1:29">
      <c r="A19" t="s">
        <v>417</v>
      </c>
      <c r="B19">
        <v>18</v>
      </c>
      <c r="C19" s="84"/>
      <c r="D19" s="84"/>
      <c r="E19" s="84"/>
      <c r="F19" s="84"/>
      <c r="G19" s="84"/>
      <c r="H19" s="84"/>
      <c r="I19" s="84"/>
      <c r="J19" s="84"/>
      <c r="K19" s="84"/>
      <c r="L19" s="84"/>
      <c r="M19" s="84"/>
      <c r="N19" s="84"/>
      <c r="P19" s="84"/>
      <c r="Q19" s="84"/>
      <c r="R19" s="84"/>
      <c r="S19" s="84"/>
      <c r="T19" s="84"/>
      <c r="U19" s="84"/>
      <c r="V19" s="84"/>
      <c r="W19" s="84"/>
      <c r="X19" s="84"/>
      <c r="Y19" s="84"/>
      <c r="Z19" s="84"/>
      <c r="AA19" s="84"/>
      <c r="AC19">
        <f t="shared" si="0"/>
        <v>0</v>
      </c>
    </row>
    <row r="20" spans="1:29">
      <c r="A20" t="s">
        <v>417</v>
      </c>
      <c r="B20">
        <v>19</v>
      </c>
      <c r="C20" s="84"/>
      <c r="D20" s="84"/>
      <c r="E20" s="84"/>
      <c r="F20" s="84"/>
      <c r="G20" s="84"/>
      <c r="H20" s="84"/>
      <c r="I20" s="84"/>
      <c r="J20" s="84"/>
      <c r="K20" s="84"/>
      <c r="L20" s="84"/>
      <c r="M20" s="84"/>
      <c r="N20" s="84"/>
      <c r="P20" s="84"/>
      <c r="Q20" s="84"/>
      <c r="R20" s="84"/>
      <c r="S20" s="84"/>
      <c r="T20" s="84"/>
      <c r="U20" s="84"/>
      <c r="V20" s="84"/>
      <c r="W20" s="84"/>
      <c r="X20" s="84"/>
      <c r="Y20" s="84"/>
      <c r="Z20" s="84"/>
      <c r="AA20" s="84"/>
      <c r="AC20">
        <f t="shared" si="0"/>
        <v>0</v>
      </c>
    </row>
    <row r="21" spans="1:29">
      <c r="A21" t="s">
        <v>417</v>
      </c>
      <c r="B21">
        <v>20</v>
      </c>
      <c r="C21" s="84"/>
      <c r="D21" s="84"/>
      <c r="E21" s="84"/>
      <c r="F21" s="84"/>
      <c r="G21" s="84"/>
      <c r="H21" s="84"/>
      <c r="I21" s="84"/>
      <c r="J21" s="84"/>
      <c r="K21" s="84"/>
      <c r="L21" s="84"/>
      <c r="M21" s="84"/>
      <c r="N21" s="84"/>
      <c r="P21" s="84"/>
      <c r="Q21" s="84"/>
      <c r="R21" s="84"/>
      <c r="S21" s="84"/>
      <c r="T21" s="84"/>
      <c r="U21" s="84"/>
      <c r="V21" s="84"/>
      <c r="W21" s="84"/>
      <c r="X21" s="84"/>
      <c r="Y21" s="84"/>
      <c r="Z21" s="84"/>
      <c r="AA21" s="84"/>
      <c r="AC21">
        <f t="shared" si="0"/>
        <v>0</v>
      </c>
    </row>
    <row r="22" spans="1:29">
      <c r="A22" t="s">
        <v>417</v>
      </c>
      <c r="B22">
        <v>21</v>
      </c>
      <c r="C22" s="84"/>
      <c r="D22" s="84"/>
      <c r="E22" s="84"/>
      <c r="F22" s="84"/>
      <c r="G22" s="84"/>
      <c r="H22" s="84"/>
      <c r="I22" s="84"/>
      <c r="J22" s="84"/>
      <c r="K22" s="84"/>
      <c r="L22" s="84"/>
      <c r="M22" s="84"/>
      <c r="N22" s="84"/>
      <c r="P22" s="84"/>
      <c r="Q22" s="84"/>
      <c r="R22" s="84"/>
      <c r="S22" s="84"/>
      <c r="T22" s="84"/>
      <c r="U22" s="84"/>
      <c r="V22" s="84"/>
      <c r="W22" s="84"/>
      <c r="X22" s="84"/>
      <c r="Y22" s="84"/>
      <c r="Z22" s="84"/>
      <c r="AA22" s="84"/>
      <c r="AC22">
        <f t="shared" si="0"/>
        <v>0</v>
      </c>
    </row>
    <row r="23" spans="1:29">
      <c r="A23" t="s">
        <v>417</v>
      </c>
      <c r="B23">
        <v>22</v>
      </c>
      <c r="C23" s="84"/>
      <c r="D23" s="84"/>
      <c r="E23" s="84"/>
      <c r="F23" s="84"/>
      <c r="G23" s="84"/>
      <c r="H23" s="84"/>
      <c r="I23" s="84"/>
      <c r="J23" s="84"/>
      <c r="K23" s="84"/>
      <c r="L23" s="84"/>
      <c r="M23" s="84"/>
      <c r="N23" s="84"/>
      <c r="P23" s="84"/>
      <c r="Q23" s="84"/>
      <c r="R23" s="84"/>
      <c r="S23" s="84"/>
      <c r="T23" s="84"/>
      <c r="U23" s="84"/>
      <c r="V23" s="84"/>
      <c r="W23" s="84"/>
      <c r="X23" s="84"/>
      <c r="Y23" s="84"/>
      <c r="Z23" s="84"/>
      <c r="AA23" s="84"/>
      <c r="AC23">
        <f t="shared" si="0"/>
        <v>0</v>
      </c>
    </row>
    <row r="24" spans="1:29">
      <c r="A24" t="s">
        <v>417</v>
      </c>
      <c r="B24">
        <v>23</v>
      </c>
      <c r="C24" s="84"/>
      <c r="D24" s="84"/>
      <c r="E24" s="84"/>
      <c r="F24" s="84"/>
      <c r="G24" s="84"/>
      <c r="H24" s="84"/>
      <c r="I24" s="84"/>
      <c r="J24" s="84"/>
      <c r="K24" s="84"/>
      <c r="L24" s="84"/>
      <c r="M24" s="84"/>
      <c r="N24" s="84"/>
      <c r="P24" s="84"/>
      <c r="Q24" s="84"/>
      <c r="R24" s="84"/>
      <c r="S24" s="84"/>
      <c r="T24" s="84"/>
      <c r="U24" s="84"/>
      <c r="V24" s="84"/>
      <c r="W24" s="84"/>
      <c r="X24" s="84"/>
      <c r="Y24" s="84"/>
      <c r="Z24" s="84"/>
      <c r="AA24" s="84"/>
      <c r="AC24">
        <f t="shared" si="0"/>
        <v>0</v>
      </c>
    </row>
    <row r="25" spans="1:29">
      <c r="A25" t="s">
        <v>417</v>
      </c>
      <c r="B25">
        <v>24</v>
      </c>
      <c r="C25" s="84"/>
      <c r="D25" s="84"/>
      <c r="E25" s="84"/>
      <c r="F25" s="84"/>
      <c r="G25" s="84"/>
      <c r="H25" s="84"/>
      <c r="I25" s="84"/>
      <c r="J25" s="84"/>
      <c r="K25" s="84"/>
      <c r="L25" s="84"/>
      <c r="M25" s="84"/>
      <c r="N25" s="84"/>
      <c r="P25" s="84"/>
      <c r="Q25" s="84"/>
      <c r="R25" s="84"/>
      <c r="S25" s="84"/>
      <c r="T25" s="84"/>
      <c r="U25" s="84"/>
      <c r="V25" s="84"/>
      <c r="W25" s="84"/>
      <c r="X25" s="84"/>
      <c r="Y25" s="84"/>
      <c r="Z25" s="84"/>
      <c r="AA25" s="84"/>
      <c r="AC25">
        <f t="shared" si="0"/>
        <v>0</v>
      </c>
    </row>
    <row r="26" spans="1:29">
      <c r="A26" t="s">
        <v>417</v>
      </c>
      <c r="B26">
        <v>25</v>
      </c>
      <c r="C26" s="84"/>
      <c r="D26" s="84"/>
      <c r="E26" s="84"/>
      <c r="F26" s="84"/>
      <c r="G26" s="84"/>
      <c r="H26" s="84"/>
      <c r="I26" s="84"/>
      <c r="J26" s="84"/>
      <c r="K26" s="84"/>
      <c r="L26" s="84"/>
      <c r="M26" s="84"/>
      <c r="N26" s="84"/>
      <c r="P26" s="84"/>
      <c r="Q26" s="84"/>
      <c r="R26" s="84"/>
      <c r="S26" s="84"/>
      <c r="T26" s="84"/>
      <c r="U26" s="84"/>
      <c r="V26" s="84"/>
      <c r="W26" s="84"/>
      <c r="X26" s="84"/>
      <c r="Y26" s="84"/>
      <c r="Z26" s="84"/>
      <c r="AA26" s="84"/>
      <c r="AC26">
        <f t="shared" si="0"/>
        <v>0</v>
      </c>
    </row>
    <row r="27" spans="1:29">
      <c r="A27" t="s">
        <v>417</v>
      </c>
      <c r="B27">
        <v>26</v>
      </c>
      <c r="C27" s="84"/>
      <c r="D27" s="84"/>
      <c r="E27" s="84"/>
      <c r="F27" s="84"/>
      <c r="G27" s="84"/>
      <c r="H27" s="84"/>
      <c r="I27" s="84"/>
      <c r="J27" s="84"/>
      <c r="K27" s="84"/>
      <c r="L27" s="84"/>
      <c r="M27" s="84"/>
      <c r="N27" s="84"/>
      <c r="P27" s="84"/>
      <c r="Q27" s="84"/>
      <c r="R27" s="84"/>
      <c r="S27" s="84"/>
      <c r="T27" s="84"/>
      <c r="U27" s="84"/>
      <c r="V27" s="84"/>
      <c r="W27" s="84"/>
      <c r="X27" s="84"/>
      <c r="Y27" s="84"/>
      <c r="Z27" s="84"/>
      <c r="AA27" s="84"/>
      <c r="AC27">
        <f t="shared" si="0"/>
        <v>0</v>
      </c>
    </row>
    <row r="28" spans="1:29">
      <c r="A28" t="s">
        <v>417</v>
      </c>
      <c r="B28">
        <v>27</v>
      </c>
      <c r="C28" s="84"/>
      <c r="D28" s="84"/>
      <c r="E28" s="84"/>
      <c r="F28" s="84"/>
      <c r="G28" s="84"/>
      <c r="H28" s="84"/>
      <c r="I28" s="84"/>
      <c r="J28" s="84"/>
      <c r="K28" s="84"/>
      <c r="L28" s="84"/>
      <c r="M28" s="84"/>
      <c r="N28" s="84"/>
      <c r="P28" s="84"/>
      <c r="Q28" s="84"/>
      <c r="R28" s="84"/>
      <c r="S28" s="84"/>
      <c r="T28" s="84"/>
      <c r="U28" s="84"/>
      <c r="V28" s="84"/>
      <c r="W28" s="84"/>
      <c r="X28" s="84"/>
      <c r="Y28" s="84"/>
      <c r="Z28" s="84"/>
      <c r="AA28" s="84"/>
      <c r="AC28">
        <f t="shared" si="0"/>
        <v>0</v>
      </c>
    </row>
    <row r="29" spans="1:29">
      <c r="A29" t="s">
        <v>417</v>
      </c>
      <c r="B29">
        <v>28</v>
      </c>
      <c r="C29" s="84"/>
      <c r="D29" s="84"/>
      <c r="E29" s="84"/>
      <c r="F29" s="84"/>
      <c r="G29" s="84"/>
      <c r="H29" s="84"/>
      <c r="I29" s="84"/>
      <c r="J29" s="84"/>
      <c r="K29" s="84"/>
      <c r="L29" s="84"/>
      <c r="M29" s="84"/>
      <c r="N29" s="84"/>
      <c r="P29" s="84"/>
      <c r="Q29" s="84"/>
      <c r="R29" s="84"/>
      <c r="S29" s="84"/>
      <c r="T29" s="84"/>
      <c r="U29" s="84"/>
      <c r="V29" s="84"/>
      <c r="W29" s="84"/>
      <c r="X29" s="84"/>
      <c r="Y29" s="84"/>
      <c r="Z29" s="84"/>
      <c r="AA29" s="84"/>
      <c r="AC29">
        <f t="shared" si="0"/>
        <v>0</v>
      </c>
    </row>
    <row r="30" spans="1:29">
      <c r="A30" t="s">
        <v>417</v>
      </c>
      <c r="B30">
        <v>29</v>
      </c>
      <c r="C30" s="84"/>
      <c r="D30" s="84"/>
      <c r="E30" s="84"/>
      <c r="F30" s="84"/>
      <c r="G30" s="84"/>
      <c r="H30" s="84"/>
      <c r="I30" s="84"/>
      <c r="J30" s="84"/>
      <c r="K30" s="84"/>
      <c r="L30" s="84"/>
      <c r="M30" s="84"/>
      <c r="N30" s="84"/>
      <c r="P30" s="84"/>
      <c r="Q30" s="84"/>
      <c r="R30" s="84"/>
      <c r="S30" s="84"/>
      <c r="T30" s="84"/>
      <c r="U30" s="84"/>
      <c r="V30" s="84"/>
      <c r="W30" s="84"/>
      <c r="X30" s="84"/>
      <c r="Y30" s="84"/>
      <c r="Z30" s="84"/>
      <c r="AA30" s="84"/>
      <c r="AC30">
        <f t="shared" si="0"/>
        <v>0</v>
      </c>
    </row>
    <row r="31" spans="1:29">
      <c r="A31" t="s">
        <v>417</v>
      </c>
      <c r="B31">
        <v>30</v>
      </c>
      <c r="C31" s="84"/>
      <c r="D31" s="84"/>
      <c r="E31" s="84"/>
      <c r="F31" s="84"/>
      <c r="G31" s="84"/>
      <c r="H31" s="84"/>
      <c r="I31" s="84"/>
      <c r="J31" s="84"/>
      <c r="K31" s="84"/>
      <c r="L31" s="84"/>
      <c r="M31" s="84"/>
      <c r="N31" s="84"/>
      <c r="P31" s="84"/>
      <c r="Q31" s="84"/>
      <c r="R31" s="84"/>
      <c r="S31" s="84"/>
      <c r="T31" s="84"/>
      <c r="U31" s="84"/>
      <c r="V31" s="84"/>
      <c r="W31" s="84"/>
      <c r="X31" s="84"/>
      <c r="Y31" s="84"/>
      <c r="Z31" s="84"/>
      <c r="AA31" s="84"/>
      <c r="AC31">
        <f t="shared" si="0"/>
        <v>0</v>
      </c>
    </row>
    <row r="32" spans="1:29">
      <c r="A32" t="s">
        <v>417</v>
      </c>
      <c r="B32">
        <v>31</v>
      </c>
      <c r="C32" s="84"/>
      <c r="D32" s="84"/>
      <c r="E32" s="84"/>
      <c r="F32" s="84"/>
      <c r="G32" s="84"/>
      <c r="H32" s="84"/>
      <c r="I32" s="84"/>
      <c r="J32" s="84"/>
      <c r="K32" s="84"/>
      <c r="L32" s="84"/>
      <c r="M32" s="84"/>
      <c r="N32" s="84"/>
      <c r="P32" s="84"/>
      <c r="Q32" s="84"/>
      <c r="R32" s="84"/>
      <c r="S32" s="84"/>
      <c r="T32" s="84"/>
      <c r="U32" s="84"/>
      <c r="V32" s="84"/>
      <c r="W32" s="84"/>
      <c r="X32" s="84"/>
      <c r="Y32" s="84"/>
      <c r="Z32" s="84"/>
      <c r="AA32" s="84"/>
      <c r="AC32">
        <f t="shared" si="0"/>
        <v>0</v>
      </c>
    </row>
    <row r="33" spans="1:29">
      <c r="A33" t="s">
        <v>417</v>
      </c>
      <c r="B33">
        <v>32</v>
      </c>
      <c r="C33" s="84"/>
      <c r="D33" s="84"/>
      <c r="E33" s="84"/>
      <c r="F33" s="84"/>
      <c r="G33" s="84"/>
      <c r="H33" s="84"/>
      <c r="I33" s="84"/>
      <c r="J33" s="84"/>
      <c r="K33" s="84"/>
      <c r="L33" s="84"/>
      <c r="M33" s="84"/>
      <c r="N33" s="84"/>
      <c r="P33" s="84"/>
      <c r="Q33" s="84"/>
      <c r="R33" s="84"/>
      <c r="S33" s="84"/>
      <c r="T33" s="84"/>
      <c r="U33" s="84"/>
      <c r="V33" s="84"/>
      <c r="W33" s="84"/>
      <c r="X33" s="84"/>
      <c r="Y33" s="84"/>
      <c r="Z33" s="84"/>
      <c r="AA33" s="84"/>
      <c r="AC33">
        <f t="shared" si="0"/>
        <v>0</v>
      </c>
    </row>
    <row r="34" spans="1:29">
      <c r="A34" t="s">
        <v>417</v>
      </c>
      <c r="B34">
        <v>33</v>
      </c>
      <c r="C34" s="84"/>
      <c r="D34" s="84"/>
      <c r="E34" s="84"/>
      <c r="F34" s="84"/>
      <c r="G34" s="84"/>
      <c r="H34" s="84"/>
      <c r="I34" s="84"/>
      <c r="J34" s="84"/>
      <c r="K34" s="84"/>
      <c r="L34" s="84"/>
      <c r="M34" s="84"/>
      <c r="N34" s="84"/>
      <c r="P34" s="84"/>
      <c r="Q34" s="84"/>
      <c r="R34" s="84"/>
      <c r="S34" s="84"/>
      <c r="T34" s="84"/>
      <c r="U34" s="84"/>
      <c r="V34" s="84"/>
      <c r="W34" s="84"/>
      <c r="X34" s="84"/>
      <c r="Y34" s="84"/>
      <c r="Z34" s="84"/>
      <c r="AA34" s="84"/>
      <c r="AC34">
        <f t="shared" si="0"/>
        <v>0</v>
      </c>
    </row>
    <row r="35" spans="1:29">
      <c r="A35" t="s">
        <v>417</v>
      </c>
      <c r="B35">
        <v>34</v>
      </c>
      <c r="C35" s="84"/>
      <c r="D35" s="84"/>
      <c r="E35" s="84"/>
      <c r="F35" s="84"/>
      <c r="G35" s="84"/>
      <c r="H35" s="84"/>
      <c r="I35" s="84"/>
      <c r="J35" s="84"/>
      <c r="K35" s="84"/>
      <c r="L35" s="84"/>
      <c r="M35" s="84"/>
      <c r="N35" s="84"/>
      <c r="P35" s="84"/>
      <c r="Q35" s="84"/>
      <c r="R35" s="84"/>
      <c r="S35" s="84"/>
      <c r="T35" s="84"/>
      <c r="U35" s="84"/>
      <c r="V35" s="84"/>
      <c r="W35" s="84"/>
      <c r="X35" s="84"/>
      <c r="Y35" s="84"/>
      <c r="Z35" s="84"/>
      <c r="AA35" s="84"/>
      <c r="AC35">
        <f t="shared" si="0"/>
        <v>0</v>
      </c>
    </row>
    <row r="36" spans="1:29">
      <c r="A36" t="s">
        <v>417</v>
      </c>
      <c r="B36">
        <v>35</v>
      </c>
      <c r="C36" s="84"/>
      <c r="D36" s="84"/>
      <c r="E36" s="84"/>
      <c r="F36" s="84"/>
      <c r="G36" s="84"/>
      <c r="H36" s="84"/>
      <c r="I36" s="84"/>
      <c r="J36" s="84"/>
      <c r="K36" s="84"/>
      <c r="L36" s="84"/>
      <c r="M36" s="84"/>
      <c r="N36" s="84"/>
      <c r="P36" s="84"/>
      <c r="Q36" s="84"/>
      <c r="R36" s="84"/>
      <c r="S36" s="84"/>
      <c r="T36" s="84"/>
      <c r="U36" s="84"/>
      <c r="V36" s="84"/>
      <c r="W36" s="84"/>
      <c r="X36" s="84"/>
      <c r="Y36" s="84"/>
      <c r="Z36" s="84"/>
      <c r="AA36" s="84"/>
      <c r="AC36">
        <f t="shared" si="0"/>
        <v>0</v>
      </c>
    </row>
    <row r="37" spans="1:29">
      <c r="A37">
        <v>1</v>
      </c>
      <c r="B37">
        <v>36</v>
      </c>
      <c r="C37" s="84"/>
      <c r="D37" s="84"/>
      <c r="E37" s="84">
        <f>LEN('1'!F10)</f>
        <v>0</v>
      </c>
      <c r="F37" s="84"/>
      <c r="G37" s="84"/>
      <c r="H37" s="84"/>
      <c r="I37" s="84"/>
      <c r="J37" s="84"/>
      <c r="K37" s="84"/>
      <c r="L37" s="84"/>
      <c r="M37" s="84"/>
      <c r="N37" s="84"/>
      <c r="P37" s="84"/>
      <c r="Q37" s="84"/>
      <c r="R37" s="84">
        <v>265</v>
      </c>
      <c r="S37" s="84"/>
      <c r="T37" s="84"/>
      <c r="U37" s="84"/>
      <c r="V37" s="84"/>
      <c r="W37" s="84"/>
      <c r="X37" s="84"/>
      <c r="Y37" s="84"/>
      <c r="Z37" s="84"/>
      <c r="AA37" s="84"/>
      <c r="AC37">
        <f>IF(OR(C37&gt;P37,D37&gt;Q37,E37&gt;R37),1,0)</f>
        <v>0</v>
      </c>
    </row>
    <row r="38" spans="1:29">
      <c r="A38">
        <v>1</v>
      </c>
      <c r="B38">
        <v>37</v>
      </c>
      <c r="C38" s="84"/>
      <c r="D38" s="84"/>
      <c r="E38" s="84">
        <f>LEN('1'!F14)</f>
        <v>0</v>
      </c>
      <c r="F38" s="84"/>
      <c r="G38" s="84"/>
      <c r="H38" s="84"/>
      <c r="I38" s="84"/>
      <c r="J38" s="84"/>
      <c r="K38" s="84"/>
      <c r="L38" s="84"/>
      <c r="M38" s="84"/>
      <c r="N38" s="84"/>
      <c r="P38" s="84"/>
      <c r="Q38" s="84"/>
      <c r="R38" s="84">
        <v>209</v>
      </c>
      <c r="S38" s="84"/>
      <c r="T38" s="84"/>
      <c r="U38" s="84"/>
      <c r="V38" s="84"/>
      <c r="W38" s="84"/>
      <c r="X38" s="84"/>
      <c r="Y38" s="84"/>
      <c r="Z38" s="84"/>
      <c r="AA38" s="84"/>
      <c r="AC38">
        <f t="shared" ref="AC38:AC101" si="1">IF(OR(C38&gt;P38,D38&gt;Q38,E38&gt;R38),1,0)</f>
        <v>0</v>
      </c>
    </row>
    <row r="39" spans="1:29">
      <c r="A39">
        <v>1</v>
      </c>
      <c r="B39">
        <v>38</v>
      </c>
      <c r="C39" s="84"/>
      <c r="D39" s="84"/>
      <c r="E39" s="84">
        <f>LEN('1'!F30)</f>
        <v>37</v>
      </c>
      <c r="F39" s="84"/>
      <c r="G39" s="84"/>
      <c r="H39" s="84"/>
      <c r="I39" s="84"/>
      <c r="J39" s="84"/>
      <c r="K39" s="84"/>
      <c r="L39" s="84"/>
      <c r="M39" s="84"/>
      <c r="N39" s="84"/>
      <c r="P39" s="84"/>
      <c r="Q39" s="84"/>
      <c r="R39" s="84">
        <v>209</v>
      </c>
      <c r="S39" s="84"/>
      <c r="T39" s="84"/>
      <c r="U39" s="84"/>
      <c r="V39" s="84"/>
      <c r="W39" s="84"/>
      <c r="X39" s="84"/>
      <c r="Y39" s="84"/>
      <c r="Z39" s="84"/>
      <c r="AA39" s="84"/>
      <c r="AC39">
        <f t="shared" si="1"/>
        <v>0</v>
      </c>
    </row>
    <row r="40" spans="1:29">
      <c r="A40">
        <v>2</v>
      </c>
      <c r="B40">
        <v>39</v>
      </c>
      <c r="C40" s="84"/>
      <c r="D40" s="84"/>
      <c r="E40" s="84">
        <f>LEN('2'!F5)</f>
        <v>0</v>
      </c>
      <c r="F40" s="84"/>
      <c r="G40" s="84"/>
      <c r="H40" s="84"/>
      <c r="I40" s="84"/>
      <c r="J40" s="84"/>
      <c r="K40" s="84"/>
      <c r="L40" s="84"/>
      <c r="M40" s="84"/>
      <c r="N40" s="84"/>
      <c r="P40" s="84"/>
      <c r="Q40" s="84"/>
      <c r="R40" s="84">
        <v>279</v>
      </c>
      <c r="S40" s="84"/>
      <c r="T40" s="84"/>
      <c r="U40" s="84"/>
      <c r="V40" s="84"/>
      <c r="W40" s="84"/>
      <c r="X40" s="84"/>
      <c r="Y40" s="84"/>
      <c r="Z40" s="84"/>
      <c r="AA40" s="84"/>
      <c r="AC40">
        <f t="shared" si="1"/>
        <v>0</v>
      </c>
    </row>
    <row r="41" spans="1:29">
      <c r="A41">
        <v>2</v>
      </c>
      <c r="B41">
        <v>40</v>
      </c>
      <c r="C41" s="84"/>
      <c r="D41" s="84"/>
      <c r="E41" s="84">
        <f>LEN('2'!F6)</f>
        <v>0</v>
      </c>
      <c r="F41" s="84"/>
      <c r="G41" s="84"/>
      <c r="H41" s="84"/>
      <c r="I41" s="84"/>
      <c r="J41" s="84"/>
      <c r="K41" s="84"/>
      <c r="L41" s="84"/>
      <c r="M41" s="84"/>
      <c r="N41" s="84"/>
      <c r="P41" s="84"/>
      <c r="Q41" s="84"/>
      <c r="R41" s="84">
        <v>172</v>
      </c>
      <c r="S41" s="84"/>
      <c r="T41" s="84"/>
      <c r="U41" s="84"/>
      <c r="V41" s="84"/>
      <c r="W41" s="84"/>
      <c r="X41" s="84"/>
      <c r="Y41" s="84"/>
      <c r="Z41" s="84"/>
      <c r="AA41" s="84"/>
      <c r="AC41">
        <f t="shared" si="1"/>
        <v>0</v>
      </c>
    </row>
    <row r="42" spans="1:29">
      <c r="A42">
        <v>3</v>
      </c>
      <c r="B42">
        <v>41</v>
      </c>
      <c r="C42" s="84"/>
      <c r="D42" s="84"/>
      <c r="E42" s="84">
        <f>LEN('3'!D5)</f>
        <v>0</v>
      </c>
      <c r="F42" s="84"/>
      <c r="G42" s="84"/>
      <c r="H42" s="84"/>
      <c r="I42" s="84"/>
      <c r="J42" s="84"/>
      <c r="K42" s="84"/>
      <c r="L42" s="84"/>
      <c r="M42" s="84"/>
      <c r="N42" s="84"/>
      <c r="P42" s="84"/>
      <c r="Q42" s="84"/>
      <c r="R42" s="84">
        <v>590</v>
      </c>
      <c r="S42" s="84"/>
      <c r="T42" s="84"/>
      <c r="U42" s="84"/>
      <c r="V42" s="84"/>
      <c r="W42" s="84"/>
      <c r="X42" s="84"/>
      <c r="Y42" s="84"/>
      <c r="Z42" s="84"/>
      <c r="AA42" s="84"/>
      <c r="AC42">
        <f t="shared" si="1"/>
        <v>0</v>
      </c>
    </row>
    <row r="43" spans="1:29">
      <c r="A43">
        <v>3</v>
      </c>
      <c r="B43">
        <v>42</v>
      </c>
      <c r="C43" s="84"/>
      <c r="D43" s="84"/>
      <c r="E43" s="84">
        <f>LEN('3'!D6)</f>
        <v>0</v>
      </c>
      <c r="F43" s="84"/>
      <c r="G43" s="84"/>
      <c r="H43" s="84"/>
      <c r="I43" s="84"/>
      <c r="J43" s="84"/>
      <c r="K43" s="84"/>
      <c r="L43" s="84"/>
      <c r="M43" s="84"/>
      <c r="N43" s="84"/>
      <c r="P43" s="84"/>
      <c r="Q43" s="84"/>
      <c r="R43" s="84">
        <v>199</v>
      </c>
      <c r="S43" s="84"/>
      <c r="T43" s="84"/>
      <c r="U43" s="84"/>
      <c r="V43" s="84"/>
      <c r="W43" s="84"/>
      <c r="X43" s="84"/>
      <c r="Y43" s="84"/>
      <c r="Z43" s="84"/>
      <c r="AA43" s="84"/>
      <c r="AC43">
        <f t="shared" si="1"/>
        <v>0</v>
      </c>
    </row>
    <row r="44" spans="1:29">
      <c r="A44">
        <v>4</v>
      </c>
      <c r="B44">
        <v>43</v>
      </c>
      <c r="C44" s="84"/>
      <c r="D44" s="84"/>
      <c r="E44" s="84">
        <f>LEN('4'!G5)</f>
        <v>0</v>
      </c>
      <c r="F44" s="84"/>
      <c r="G44" s="84"/>
      <c r="H44" s="84"/>
      <c r="I44" s="84"/>
      <c r="J44" s="84"/>
      <c r="K44" s="84"/>
      <c r="L44" s="84"/>
      <c r="M44" s="84"/>
      <c r="N44" s="84"/>
      <c r="P44" s="84"/>
      <c r="Q44" s="84"/>
      <c r="R44" s="84">
        <v>185</v>
      </c>
      <c r="S44" s="84"/>
      <c r="T44" s="84"/>
      <c r="U44" s="84"/>
      <c r="V44" s="84"/>
      <c r="W44" s="84"/>
      <c r="X44" s="84"/>
      <c r="Y44" s="84"/>
      <c r="Z44" s="84"/>
      <c r="AA44" s="84"/>
      <c r="AC44">
        <f t="shared" si="1"/>
        <v>0</v>
      </c>
    </row>
    <row r="45" spans="1:29">
      <c r="A45">
        <v>4</v>
      </c>
      <c r="B45">
        <v>44</v>
      </c>
      <c r="C45" s="84"/>
      <c r="D45" s="84"/>
      <c r="E45" s="84">
        <f>LEN('4'!G23)</f>
        <v>0</v>
      </c>
      <c r="F45" s="84"/>
      <c r="G45" s="84"/>
      <c r="H45" s="84"/>
      <c r="I45" s="84"/>
      <c r="J45" s="84"/>
      <c r="K45" s="84"/>
      <c r="L45" s="84"/>
      <c r="M45" s="84"/>
      <c r="N45" s="84"/>
      <c r="P45" s="84"/>
      <c r="Q45" s="84"/>
      <c r="R45" s="84">
        <v>186</v>
      </c>
      <c r="S45" s="84"/>
      <c r="T45" s="84"/>
      <c r="U45" s="84"/>
      <c r="V45" s="84"/>
      <c r="W45" s="84"/>
      <c r="X45" s="84"/>
      <c r="Y45" s="84"/>
      <c r="Z45" s="84"/>
      <c r="AA45" s="84"/>
      <c r="AC45">
        <f t="shared" si="1"/>
        <v>0</v>
      </c>
    </row>
    <row r="46" spans="1:29">
      <c r="A46">
        <v>5</v>
      </c>
      <c r="B46">
        <v>45</v>
      </c>
      <c r="C46" s="84"/>
      <c r="D46" s="84"/>
      <c r="E46" s="84">
        <f>LEN('5'!G5)</f>
        <v>0</v>
      </c>
      <c r="F46" s="84"/>
      <c r="G46" s="84"/>
      <c r="H46" s="84"/>
      <c r="I46" s="84"/>
      <c r="J46" s="84"/>
      <c r="K46" s="84"/>
      <c r="L46" s="84"/>
      <c r="M46" s="84"/>
      <c r="N46" s="84"/>
      <c r="P46" s="84"/>
      <c r="Q46" s="84"/>
      <c r="R46" s="84">
        <v>188</v>
      </c>
      <c r="S46" s="84"/>
      <c r="T46" s="84"/>
      <c r="U46" s="84"/>
      <c r="V46" s="84"/>
      <c r="W46" s="84"/>
      <c r="X46" s="84"/>
      <c r="Y46" s="84"/>
      <c r="Z46" s="84"/>
      <c r="AA46" s="84"/>
      <c r="AC46">
        <f t="shared" si="1"/>
        <v>0</v>
      </c>
    </row>
    <row r="47" spans="1:29">
      <c r="A47">
        <v>5</v>
      </c>
      <c r="B47">
        <v>46</v>
      </c>
      <c r="C47" s="84"/>
      <c r="D47" s="84"/>
      <c r="E47" s="84">
        <f>LEN('5'!G6)</f>
        <v>0</v>
      </c>
      <c r="F47" s="84"/>
      <c r="G47" s="84"/>
      <c r="H47" s="84"/>
      <c r="I47" s="84"/>
      <c r="J47" s="84"/>
      <c r="K47" s="84"/>
      <c r="L47" s="84"/>
      <c r="M47" s="84"/>
      <c r="N47" s="84"/>
      <c r="P47" s="84"/>
      <c r="Q47" s="84"/>
      <c r="R47" s="84">
        <v>187</v>
      </c>
      <c r="S47" s="84"/>
      <c r="T47" s="84"/>
      <c r="U47" s="84"/>
      <c r="V47" s="84"/>
      <c r="W47" s="84"/>
      <c r="X47" s="84"/>
      <c r="Y47" s="84"/>
      <c r="Z47" s="84"/>
      <c r="AA47" s="84"/>
      <c r="AC47">
        <f t="shared" si="1"/>
        <v>0</v>
      </c>
    </row>
    <row r="48" spans="1:29">
      <c r="A48">
        <v>6</v>
      </c>
      <c r="B48">
        <v>47</v>
      </c>
      <c r="C48" s="84"/>
      <c r="D48" s="84"/>
      <c r="E48" s="84">
        <f>LEN('6'!E5)</f>
        <v>32</v>
      </c>
      <c r="F48" s="84"/>
      <c r="G48" s="84"/>
      <c r="H48" s="84"/>
      <c r="I48" s="84"/>
      <c r="J48" s="84"/>
      <c r="K48" s="84"/>
      <c r="L48" s="84"/>
      <c r="M48" s="84"/>
      <c r="N48" s="84"/>
      <c r="P48" s="84"/>
      <c r="Q48" s="84"/>
      <c r="R48" s="84">
        <v>155</v>
      </c>
      <c r="S48" s="84"/>
      <c r="T48" s="84"/>
      <c r="U48" s="84"/>
      <c r="V48" s="84"/>
      <c r="W48" s="84"/>
      <c r="X48" s="84"/>
      <c r="Y48" s="84"/>
      <c r="Z48" s="84"/>
      <c r="AA48" s="84"/>
      <c r="AC48">
        <f t="shared" si="1"/>
        <v>0</v>
      </c>
    </row>
    <row r="49" spans="1:29">
      <c r="A49">
        <v>7</v>
      </c>
      <c r="B49">
        <v>48</v>
      </c>
      <c r="C49" s="84"/>
      <c r="D49" s="84"/>
      <c r="E49" s="84">
        <f>LEN('7'!D5)</f>
        <v>474</v>
      </c>
      <c r="F49" s="84"/>
      <c r="G49" s="84"/>
      <c r="H49" s="84"/>
      <c r="I49" s="84"/>
      <c r="J49" s="84"/>
      <c r="K49" s="84"/>
      <c r="L49" s="84"/>
      <c r="M49" s="84"/>
      <c r="N49" s="84"/>
      <c r="P49" s="84"/>
      <c r="Q49" s="84"/>
      <c r="R49" s="84">
        <v>330</v>
      </c>
      <c r="S49" s="84"/>
      <c r="T49" s="84"/>
      <c r="U49" s="84"/>
      <c r="V49" s="84"/>
      <c r="W49" s="84"/>
      <c r="X49" s="84"/>
      <c r="Y49" s="84"/>
      <c r="Z49" s="84"/>
      <c r="AA49" s="84"/>
      <c r="AC49">
        <f t="shared" si="1"/>
        <v>1</v>
      </c>
    </row>
    <row r="50" spans="1:29">
      <c r="A50">
        <v>7</v>
      </c>
      <c r="B50">
        <v>49</v>
      </c>
      <c r="C50" s="84"/>
      <c r="D50" s="84"/>
      <c r="E50" s="84">
        <f>LEN('7'!D6)</f>
        <v>0</v>
      </c>
      <c r="F50" s="84"/>
      <c r="G50" s="84"/>
      <c r="H50" s="84"/>
      <c r="I50" s="84"/>
      <c r="J50" s="84"/>
      <c r="K50" s="84"/>
      <c r="L50" s="84"/>
      <c r="M50" s="84"/>
      <c r="N50" s="84"/>
      <c r="P50" s="84"/>
      <c r="Q50" s="84"/>
      <c r="R50" s="84">
        <v>215</v>
      </c>
      <c r="S50" s="84"/>
      <c r="T50" s="84"/>
      <c r="U50" s="84"/>
      <c r="V50" s="84"/>
      <c r="W50" s="84"/>
      <c r="X50" s="84"/>
      <c r="Y50" s="84"/>
      <c r="Z50" s="84"/>
      <c r="AA50" s="84"/>
      <c r="AC50">
        <f t="shared" si="1"/>
        <v>0</v>
      </c>
    </row>
    <row r="51" spans="1:29">
      <c r="A51">
        <v>8</v>
      </c>
      <c r="B51">
        <v>50</v>
      </c>
      <c r="C51" s="84"/>
      <c r="D51" s="84"/>
      <c r="E51" s="84">
        <f>LEN('8'!D6)</f>
        <v>0</v>
      </c>
      <c r="F51" s="84"/>
      <c r="G51" s="84"/>
      <c r="H51" s="84"/>
      <c r="I51" s="84"/>
      <c r="J51" s="84"/>
      <c r="K51" s="84"/>
      <c r="L51" s="84"/>
      <c r="M51" s="84"/>
      <c r="N51" s="84"/>
      <c r="P51" s="84"/>
      <c r="Q51" s="84"/>
      <c r="R51" s="84">
        <v>196</v>
      </c>
      <c r="S51" s="84"/>
      <c r="T51" s="84"/>
      <c r="U51" s="84"/>
      <c r="V51" s="84"/>
      <c r="W51" s="84"/>
      <c r="X51" s="84"/>
      <c r="Y51" s="84"/>
      <c r="Z51" s="84"/>
      <c r="AA51" s="84"/>
      <c r="AC51">
        <f t="shared" si="1"/>
        <v>0</v>
      </c>
    </row>
    <row r="52" spans="1:29">
      <c r="A52">
        <v>9</v>
      </c>
      <c r="B52">
        <v>51</v>
      </c>
      <c r="C52" s="84"/>
      <c r="D52" s="84"/>
      <c r="E52" s="84">
        <f>LEN('9'!E5)</f>
        <v>0</v>
      </c>
      <c r="F52" s="84"/>
      <c r="G52" s="84"/>
      <c r="H52" s="84"/>
      <c r="I52" s="84"/>
      <c r="J52" s="84"/>
      <c r="K52" s="84"/>
      <c r="L52" s="84"/>
      <c r="M52" s="84"/>
      <c r="N52" s="84"/>
      <c r="P52" s="84"/>
      <c r="Q52" s="84"/>
      <c r="R52" s="84">
        <v>196</v>
      </c>
      <c r="S52" s="84"/>
      <c r="T52" s="84"/>
      <c r="U52" s="84"/>
      <c r="V52" s="84"/>
      <c r="W52" s="84"/>
      <c r="X52" s="84"/>
      <c r="Y52" s="84"/>
      <c r="Z52" s="84"/>
      <c r="AA52" s="84"/>
      <c r="AC52">
        <f t="shared" si="1"/>
        <v>0</v>
      </c>
    </row>
    <row r="53" spans="1:29">
      <c r="A53">
        <v>10</v>
      </c>
      <c r="B53">
        <v>52</v>
      </c>
      <c r="C53" s="84"/>
      <c r="D53" s="84"/>
      <c r="E53" s="84">
        <f>LEN('10'!J5)</f>
        <v>200</v>
      </c>
      <c r="F53" s="84"/>
      <c r="G53" s="84"/>
      <c r="H53" s="84"/>
      <c r="I53" s="84"/>
      <c r="J53" s="84"/>
      <c r="K53" s="84"/>
      <c r="L53" s="84"/>
      <c r="M53" s="84"/>
      <c r="N53" s="84"/>
      <c r="P53" s="84"/>
      <c r="Q53" s="84"/>
      <c r="R53" s="84">
        <v>327</v>
      </c>
      <c r="S53" s="84"/>
      <c r="T53" s="84"/>
      <c r="U53" s="84"/>
      <c r="V53" s="84"/>
      <c r="W53" s="84"/>
      <c r="X53" s="84"/>
      <c r="Y53" s="84"/>
      <c r="Z53" s="84"/>
      <c r="AA53" s="84"/>
      <c r="AC53">
        <f t="shared" si="1"/>
        <v>0</v>
      </c>
    </row>
    <row r="54" spans="1:29">
      <c r="A54">
        <v>10</v>
      </c>
      <c r="B54">
        <v>53</v>
      </c>
      <c r="C54" s="84"/>
      <c r="D54" s="84"/>
      <c r="E54" s="84">
        <f>LEN('10'!J37)</f>
        <v>0</v>
      </c>
      <c r="F54" s="84"/>
      <c r="G54" s="84"/>
      <c r="H54" s="84"/>
      <c r="I54" s="84"/>
      <c r="J54" s="84"/>
      <c r="K54" s="84"/>
      <c r="L54" s="84"/>
      <c r="M54" s="84"/>
      <c r="N54" s="84"/>
      <c r="P54" s="84"/>
      <c r="Q54" s="84"/>
      <c r="R54" s="84">
        <v>276</v>
      </c>
      <c r="S54" s="84"/>
      <c r="T54" s="84"/>
      <c r="U54" s="84"/>
      <c r="V54" s="84"/>
      <c r="W54" s="84"/>
      <c r="X54" s="84"/>
      <c r="Y54" s="84"/>
      <c r="Z54" s="84"/>
      <c r="AA54" s="84"/>
      <c r="AC54">
        <f t="shared" si="1"/>
        <v>0</v>
      </c>
    </row>
    <row r="55" spans="1:29">
      <c r="A55">
        <v>11</v>
      </c>
      <c r="B55">
        <v>54</v>
      </c>
      <c r="C55" s="84"/>
      <c r="D55" s="84"/>
      <c r="E55" s="84">
        <f>LEN('11'!H5)</f>
        <v>0</v>
      </c>
      <c r="F55" s="84"/>
      <c r="G55" s="84"/>
      <c r="H55" s="84"/>
      <c r="I55" s="84"/>
      <c r="J55" s="84"/>
      <c r="K55" s="84"/>
      <c r="L55" s="84"/>
      <c r="M55" s="84"/>
      <c r="N55" s="84"/>
      <c r="P55" s="84"/>
      <c r="Q55" s="84"/>
      <c r="R55" s="84">
        <v>234</v>
      </c>
      <c r="S55" s="84"/>
      <c r="T55" s="84"/>
      <c r="U55" s="84"/>
      <c r="V55" s="84"/>
      <c r="W55" s="84"/>
      <c r="X55" s="84"/>
      <c r="Y55" s="84"/>
      <c r="Z55" s="84"/>
      <c r="AA55" s="84"/>
      <c r="AC55">
        <f t="shared" si="1"/>
        <v>0</v>
      </c>
    </row>
    <row r="56" spans="1:29">
      <c r="A56">
        <v>12</v>
      </c>
      <c r="B56">
        <v>55</v>
      </c>
      <c r="C56" s="84"/>
      <c r="D56" s="84"/>
      <c r="E56" s="84">
        <f>LEN('12'!I5)</f>
        <v>0</v>
      </c>
      <c r="F56" s="84"/>
      <c r="G56" s="84"/>
      <c r="H56" s="84"/>
      <c r="I56" s="84"/>
      <c r="J56" s="84"/>
      <c r="K56" s="84"/>
      <c r="L56" s="84"/>
      <c r="M56" s="84"/>
      <c r="N56" s="84"/>
      <c r="P56" s="84"/>
      <c r="Q56" s="84"/>
      <c r="R56" s="84">
        <v>276</v>
      </c>
      <c r="S56" s="84"/>
      <c r="T56" s="84"/>
      <c r="U56" s="84"/>
      <c r="V56" s="84"/>
      <c r="W56" s="84"/>
      <c r="X56" s="84"/>
      <c r="Y56" s="84"/>
      <c r="Z56" s="84"/>
      <c r="AA56" s="84"/>
      <c r="AC56">
        <f t="shared" si="1"/>
        <v>0</v>
      </c>
    </row>
    <row r="57" spans="1:29">
      <c r="A57">
        <v>12</v>
      </c>
      <c r="B57">
        <v>56</v>
      </c>
      <c r="C57" s="84"/>
      <c r="D57" s="84"/>
      <c r="E57" s="84">
        <f>LEN('12'!I17)</f>
        <v>0</v>
      </c>
      <c r="F57" s="84"/>
      <c r="G57" s="84"/>
      <c r="H57" s="84"/>
      <c r="I57" s="84"/>
      <c r="J57" s="84"/>
      <c r="K57" s="84"/>
      <c r="L57" s="84"/>
      <c r="M57" s="84"/>
      <c r="N57" s="84"/>
      <c r="P57" s="84"/>
      <c r="Q57" s="84"/>
      <c r="R57" s="84">
        <v>380</v>
      </c>
      <c r="S57" s="84"/>
      <c r="T57" s="84"/>
      <c r="U57" s="84"/>
      <c r="V57" s="84"/>
      <c r="W57" s="84"/>
      <c r="X57" s="84"/>
      <c r="Y57" s="84"/>
      <c r="Z57" s="84"/>
      <c r="AA57" s="84"/>
      <c r="AC57">
        <f t="shared" si="1"/>
        <v>0</v>
      </c>
    </row>
    <row r="58" spans="1:29">
      <c r="A58">
        <v>12</v>
      </c>
      <c r="B58">
        <v>57</v>
      </c>
      <c r="C58" s="84"/>
      <c r="D58" s="84"/>
      <c r="E58" s="84">
        <f>LEN('12'!I26)</f>
        <v>0</v>
      </c>
      <c r="F58" s="84"/>
      <c r="G58" s="84"/>
      <c r="H58" s="84"/>
      <c r="I58" s="84"/>
      <c r="J58" s="84"/>
      <c r="K58" s="84"/>
      <c r="L58" s="84"/>
      <c r="M58" s="84"/>
      <c r="N58" s="84"/>
      <c r="P58" s="84"/>
      <c r="Q58" s="84"/>
      <c r="R58" s="84">
        <v>279</v>
      </c>
      <c r="S58" s="84"/>
      <c r="T58" s="84"/>
      <c r="U58" s="84"/>
      <c r="V58" s="84"/>
      <c r="W58" s="84"/>
      <c r="X58" s="84"/>
      <c r="Y58" s="84"/>
      <c r="Z58" s="84"/>
      <c r="AA58" s="84"/>
      <c r="AC58">
        <f t="shared" si="1"/>
        <v>0</v>
      </c>
    </row>
    <row r="59" spans="1:29">
      <c r="A59">
        <v>13</v>
      </c>
      <c r="B59">
        <v>58</v>
      </c>
      <c r="C59" s="84"/>
      <c r="D59" s="84"/>
      <c r="E59" s="84">
        <f>LEN('13'!E5)</f>
        <v>0</v>
      </c>
      <c r="F59" s="84"/>
      <c r="G59" s="84"/>
      <c r="H59" s="84"/>
      <c r="I59" s="84"/>
      <c r="J59" s="84"/>
      <c r="K59" s="84"/>
      <c r="L59" s="84"/>
      <c r="M59" s="84"/>
      <c r="N59" s="84"/>
      <c r="P59" s="84"/>
      <c r="Q59" s="84"/>
      <c r="R59" s="84">
        <v>198</v>
      </c>
      <c r="S59" s="84"/>
      <c r="T59" s="84"/>
      <c r="U59" s="84"/>
      <c r="V59" s="84"/>
      <c r="W59" s="84"/>
      <c r="X59" s="84"/>
      <c r="Y59" s="84"/>
      <c r="Z59" s="84"/>
      <c r="AA59" s="84"/>
      <c r="AC59">
        <f t="shared" si="1"/>
        <v>0</v>
      </c>
    </row>
    <row r="60" spans="1:29">
      <c r="A60">
        <v>13</v>
      </c>
      <c r="B60">
        <v>59</v>
      </c>
      <c r="C60" s="84"/>
      <c r="D60" s="84"/>
      <c r="E60" s="84">
        <f>LEN('13'!E14)</f>
        <v>0</v>
      </c>
      <c r="F60" s="84"/>
      <c r="G60" s="84"/>
      <c r="H60" s="84"/>
      <c r="I60" s="84"/>
      <c r="J60" s="84"/>
      <c r="K60" s="84"/>
      <c r="L60" s="84"/>
      <c r="M60" s="84"/>
      <c r="N60" s="84"/>
      <c r="P60" s="84"/>
      <c r="Q60" s="84"/>
      <c r="R60" s="84">
        <v>279</v>
      </c>
      <c r="S60" s="84"/>
      <c r="T60" s="84"/>
      <c r="U60" s="84"/>
      <c r="V60" s="84"/>
      <c r="W60" s="84"/>
      <c r="X60" s="84"/>
      <c r="Y60" s="84"/>
      <c r="Z60" s="84"/>
      <c r="AA60" s="84"/>
      <c r="AC60">
        <f t="shared" si="1"/>
        <v>0</v>
      </c>
    </row>
    <row r="61" spans="1:29">
      <c r="A61">
        <v>13</v>
      </c>
      <c r="B61">
        <v>60</v>
      </c>
      <c r="C61" s="84"/>
      <c r="D61" s="84"/>
      <c r="E61" s="84">
        <f>LEN('13'!E15)</f>
        <v>0</v>
      </c>
      <c r="F61" s="84"/>
      <c r="G61" s="84"/>
      <c r="H61" s="84"/>
      <c r="I61" s="84"/>
      <c r="J61" s="84"/>
      <c r="K61" s="84"/>
      <c r="L61" s="84"/>
      <c r="M61" s="84"/>
      <c r="N61" s="84"/>
      <c r="P61" s="84"/>
      <c r="Q61" s="84"/>
      <c r="R61" s="84">
        <v>449</v>
      </c>
      <c r="S61" s="84"/>
      <c r="T61" s="84"/>
      <c r="U61" s="84"/>
      <c r="V61" s="84"/>
      <c r="W61" s="84"/>
      <c r="X61" s="84"/>
      <c r="Y61" s="84"/>
      <c r="Z61" s="84"/>
      <c r="AA61" s="84"/>
      <c r="AC61">
        <f t="shared" si="1"/>
        <v>0</v>
      </c>
    </row>
    <row r="62" spans="1:29">
      <c r="A62">
        <v>13</v>
      </c>
      <c r="B62">
        <v>61</v>
      </c>
      <c r="C62" s="84"/>
      <c r="D62" s="84"/>
      <c r="E62" s="84">
        <f>LEN('13'!E33)</f>
        <v>95</v>
      </c>
      <c r="F62" s="84"/>
      <c r="G62" s="84"/>
      <c r="H62" s="84"/>
      <c r="I62" s="84"/>
      <c r="J62" s="84"/>
      <c r="K62" s="84"/>
      <c r="L62" s="84"/>
      <c r="M62" s="84"/>
      <c r="N62" s="84"/>
      <c r="P62" s="84"/>
      <c r="Q62" s="84"/>
      <c r="R62" s="84">
        <v>243</v>
      </c>
      <c r="S62" s="84"/>
      <c r="T62" s="84"/>
      <c r="U62" s="84"/>
      <c r="V62" s="84"/>
      <c r="W62" s="84"/>
      <c r="X62" s="84"/>
      <c r="Y62" s="84"/>
      <c r="Z62" s="84"/>
      <c r="AA62" s="84"/>
      <c r="AC62">
        <f t="shared" si="1"/>
        <v>0</v>
      </c>
    </row>
    <row r="63" spans="1:29">
      <c r="A63">
        <v>13</v>
      </c>
      <c r="B63">
        <v>62</v>
      </c>
      <c r="C63" s="84"/>
      <c r="D63" s="84"/>
      <c r="E63" s="84">
        <f>LEN('13'!E34)</f>
        <v>60</v>
      </c>
      <c r="F63" s="84"/>
      <c r="G63" s="84"/>
      <c r="H63" s="84"/>
      <c r="I63" s="84"/>
      <c r="J63" s="84"/>
      <c r="K63" s="84"/>
      <c r="L63" s="84"/>
      <c r="M63" s="84"/>
      <c r="N63" s="84"/>
      <c r="P63" s="84"/>
      <c r="Q63" s="84"/>
      <c r="R63" s="84">
        <v>288</v>
      </c>
      <c r="S63" s="84"/>
      <c r="T63" s="84"/>
      <c r="U63" s="84"/>
      <c r="V63" s="84"/>
      <c r="W63" s="84"/>
      <c r="X63" s="84"/>
      <c r="Y63" s="84"/>
      <c r="Z63" s="84"/>
      <c r="AA63" s="84"/>
      <c r="AC63">
        <f t="shared" si="1"/>
        <v>0</v>
      </c>
    </row>
    <row r="64" spans="1:29">
      <c r="A64">
        <v>14</v>
      </c>
      <c r="B64">
        <v>63</v>
      </c>
      <c r="C64" s="84"/>
      <c r="D64" s="84"/>
      <c r="E64" s="84">
        <f>LEN('14'!E5)</f>
        <v>0</v>
      </c>
      <c r="F64" s="84"/>
      <c r="G64" s="84"/>
      <c r="H64" s="84"/>
      <c r="I64" s="84"/>
      <c r="J64" s="84"/>
      <c r="K64" s="84"/>
      <c r="L64" s="84"/>
      <c r="M64" s="84"/>
      <c r="N64" s="84"/>
      <c r="P64" s="84"/>
      <c r="Q64" s="84"/>
      <c r="R64" s="84">
        <v>175</v>
      </c>
      <c r="S64" s="84"/>
      <c r="T64" s="84"/>
      <c r="U64" s="84"/>
      <c r="V64" s="84"/>
      <c r="W64" s="84"/>
      <c r="X64" s="84"/>
      <c r="Y64" s="84"/>
      <c r="Z64" s="84"/>
      <c r="AA64" s="84"/>
      <c r="AC64">
        <f t="shared" si="1"/>
        <v>0</v>
      </c>
    </row>
    <row r="65" spans="1:29">
      <c r="A65">
        <v>14</v>
      </c>
      <c r="B65">
        <v>64</v>
      </c>
      <c r="C65" s="84"/>
      <c r="D65" s="84"/>
      <c r="E65" s="84">
        <f>LEN('14'!E6)</f>
        <v>143</v>
      </c>
      <c r="F65" s="84"/>
      <c r="G65" s="84"/>
      <c r="H65" s="84"/>
      <c r="I65" s="84"/>
      <c r="J65" s="84"/>
      <c r="K65" s="84"/>
      <c r="L65" s="84"/>
      <c r="M65" s="84"/>
      <c r="N65" s="84"/>
      <c r="P65" s="84"/>
      <c r="Q65" s="84"/>
      <c r="R65" s="84">
        <v>175</v>
      </c>
      <c r="S65" s="84"/>
      <c r="T65" s="84"/>
      <c r="U65" s="84"/>
      <c r="V65" s="84"/>
      <c r="W65" s="84"/>
      <c r="X65" s="84"/>
      <c r="Y65" s="84"/>
      <c r="Z65" s="84"/>
      <c r="AA65" s="84"/>
      <c r="AC65">
        <f t="shared" si="1"/>
        <v>0</v>
      </c>
    </row>
    <row r="66" spans="1:29">
      <c r="A66">
        <v>15</v>
      </c>
      <c r="B66">
        <v>65</v>
      </c>
      <c r="C66" s="84"/>
      <c r="D66" s="84"/>
      <c r="E66" s="84">
        <f>LEN('15'!H6)</f>
        <v>0</v>
      </c>
      <c r="F66" s="84"/>
      <c r="G66" s="84"/>
      <c r="H66" s="84"/>
      <c r="I66" s="84"/>
      <c r="J66" s="84"/>
      <c r="K66" s="84"/>
      <c r="L66" s="84"/>
      <c r="M66" s="84"/>
      <c r="N66" s="84"/>
      <c r="P66" s="84"/>
      <c r="Q66" s="84"/>
      <c r="R66" s="84">
        <v>333</v>
      </c>
      <c r="S66" s="84"/>
      <c r="T66" s="84"/>
      <c r="U66" s="84"/>
      <c r="V66" s="84"/>
      <c r="W66" s="84"/>
      <c r="X66" s="84"/>
      <c r="Y66" s="84"/>
      <c r="Z66" s="84"/>
      <c r="AA66" s="84"/>
      <c r="AC66">
        <f t="shared" si="1"/>
        <v>0</v>
      </c>
    </row>
    <row r="67" spans="1:29">
      <c r="A67">
        <v>15</v>
      </c>
      <c r="B67">
        <v>66</v>
      </c>
      <c r="C67" s="84"/>
      <c r="D67" s="84"/>
      <c r="E67" s="84">
        <f>LEN('15'!H46)</f>
        <v>71</v>
      </c>
      <c r="F67" s="84"/>
      <c r="G67" s="84"/>
      <c r="H67" s="84"/>
      <c r="I67" s="84"/>
      <c r="J67" s="84"/>
      <c r="K67" s="84"/>
      <c r="L67" s="84"/>
      <c r="M67" s="84"/>
      <c r="N67" s="84"/>
      <c r="P67" s="84"/>
      <c r="Q67" s="84"/>
      <c r="R67" s="84">
        <v>175</v>
      </c>
      <c r="S67" s="84"/>
      <c r="T67" s="84"/>
      <c r="U67" s="84"/>
      <c r="V67" s="84"/>
      <c r="W67" s="84"/>
      <c r="X67" s="84"/>
      <c r="Y67" s="84"/>
      <c r="Z67" s="84"/>
      <c r="AA67" s="84"/>
      <c r="AC67">
        <f t="shared" si="1"/>
        <v>0</v>
      </c>
    </row>
    <row r="68" spans="1:29">
      <c r="A68">
        <v>15</v>
      </c>
      <c r="B68">
        <v>67</v>
      </c>
      <c r="C68" s="84"/>
      <c r="D68" s="84"/>
      <c r="E68" s="84" t="e">
        <f>LEN('15'!#REF!)</f>
        <v>#REF!</v>
      </c>
      <c r="F68" s="84"/>
      <c r="G68" s="84"/>
      <c r="H68" s="84"/>
      <c r="I68" s="84"/>
      <c r="J68" s="84"/>
      <c r="K68" s="84"/>
      <c r="L68" s="84"/>
      <c r="M68" s="84"/>
      <c r="N68" s="84"/>
      <c r="P68" s="84"/>
      <c r="Q68" s="84"/>
      <c r="R68" s="84">
        <v>175</v>
      </c>
      <c r="S68" s="84"/>
      <c r="T68" s="84"/>
      <c r="U68" s="84"/>
      <c r="V68" s="84"/>
      <c r="W68" s="84"/>
      <c r="X68" s="84"/>
      <c r="Y68" s="84"/>
      <c r="Z68" s="84"/>
      <c r="AA68" s="84"/>
      <c r="AC68" t="e">
        <f t="shared" si="1"/>
        <v>#REF!</v>
      </c>
    </row>
    <row r="69" spans="1:29">
      <c r="A69">
        <v>16</v>
      </c>
      <c r="B69">
        <v>68</v>
      </c>
      <c r="C69" s="84"/>
      <c r="D69" s="84"/>
      <c r="E69" s="84">
        <f>LEN('16'!H5)</f>
        <v>0</v>
      </c>
      <c r="F69" s="84"/>
      <c r="G69" s="84"/>
      <c r="H69" s="84"/>
      <c r="I69" s="84"/>
      <c r="J69" s="84"/>
      <c r="K69" s="84"/>
      <c r="L69" s="84"/>
      <c r="M69" s="84"/>
      <c r="N69" s="84"/>
      <c r="P69" s="84"/>
      <c r="Q69" s="84"/>
      <c r="R69" s="84">
        <v>175</v>
      </c>
      <c r="S69" s="84"/>
      <c r="T69" s="84"/>
      <c r="U69" s="84"/>
      <c r="V69" s="84"/>
      <c r="W69" s="84"/>
      <c r="X69" s="84"/>
      <c r="Y69" s="84"/>
      <c r="Z69" s="84"/>
      <c r="AA69" s="84"/>
      <c r="AC69">
        <f t="shared" si="1"/>
        <v>0</v>
      </c>
    </row>
    <row r="70" spans="1:29">
      <c r="A70">
        <v>16</v>
      </c>
      <c r="B70">
        <v>69</v>
      </c>
      <c r="C70" s="84"/>
      <c r="D70" s="84"/>
      <c r="E70" s="84">
        <f>LEN('16'!H6)</f>
        <v>0</v>
      </c>
      <c r="F70" s="84"/>
      <c r="G70" s="84"/>
      <c r="H70" s="84"/>
      <c r="I70" s="84"/>
      <c r="J70" s="84"/>
      <c r="K70" s="84"/>
      <c r="L70" s="84"/>
      <c r="M70" s="84"/>
      <c r="N70" s="84"/>
      <c r="P70" s="84"/>
      <c r="Q70" s="84"/>
      <c r="R70" s="84">
        <v>175</v>
      </c>
      <c r="S70" s="84"/>
      <c r="T70" s="84"/>
      <c r="U70" s="84"/>
      <c r="V70" s="84"/>
      <c r="W70" s="84"/>
      <c r="X70" s="84"/>
      <c r="Y70" s="84"/>
      <c r="Z70" s="84"/>
      <c r="AA70" s="84"/>
      <c r="AC70">
        <f t="shared" si="1"/>
        <v>0</v>
      </c>
    </row>
    <row r="71" spans="1:29">
      <c r="A71">
        <v>16</v>
      </c>
      <c r="B71">
        <v>70</v>
      </c>
      <c r="C71" s="84"/>
      <c r="D71" s="84"/>
      <c r="E71" s="84">
        <f>LEN('16'!H7)</f>
        <v>0</v>
      </c>
      <c r="F71" s="84"/>
      <c r="G71" s="84"/>
      <c r="H71" s="84"/>
      <c r="I71" s="84"/>
      <c r="J71" s="84"/>
      <c r="K71" s="84"/>
      <c r="L71" s="84"/>
      <c r="M71" s="84"/>
      <c r="N71" s="84"/>
      <c r="P71" s="84"/>
      <c r="Q71" s="84"/>
      <c r="R71" s="84">
        <v>136</v>
      </c>
      <c r="S71" s="84"/>
      <c r="T71" s="84"/>
      <c r="U71" s="84"/>
      <c r="V71" s="84"/>
      <c r="W71" s="84"/>
      <c r="X71" s="84"/>
      <c r="Y71" s="84"/>
      <c r="Z71" s="84"/>
      <c r="AA71" s="84"/>
      <c r="AC71">
        <f t="shared" si="1"/>
        <v>0</v>
      </c>
    </row>
    <row r="72" spans="1:29">
      <c r="A72">
        <v>16</v>
      </c>
      <c r="B72">
        <v>71</v>
      </c>
      <c r="C72" s="84"/>
      <c r="D72" s="84"/>
      <c r="E72" s="84">
        <f>LEN('16'!H8)</f>
        <v>0</v>
      </c>
      <c r="F72" s="84"/>
      <c r="G72" s="84"/>
      <c r="H72" s="84"/>
      <c r="I72" s="84"/>
      <c r="J72" s="84"/>
      <c r="K72" s="84"/>
      <c r="L72" s="84"/>
      <c r="M72" s="84"/>
      <c r="N72" s="84"/>
      <c r="P72" s="84"/>
      <c r="Q72" s="84"/>
      <c r="R72" s="84">
        <v>175</v>
      </c>
      <c r="S72" s="84"/>
      <c r="T72" s="84"/>
      <c r="U72" s="84"/>
      <c r="V72" s="84"/>
      <c r="W72" s="84"/>
      <c r="X72" s="84"/>
      <c r="Y72" s="84"/>
      <c r="Z72" s="84"/>
      <c r="AA72" s="84"/>
      <c r="AC72">
        <f t="shared" si="1"/>
        <v>0</v>
      </c>
    </row>
    <row r="73" spans="1:29">
      <c r="A73">
        <v>17</v>
      </c>
      <c r="B73">
        <v>72</v>
      </c>
      <c r="C73" s="84"/>
      <c r="D73" s="84"/>
      <c r="E73" s="84">
        <f>LEN('17'!H5)</f>
        <v>0</v>
      </c>
      <c r="F73" s="84"/>
      <c r="G73" s="84"/>
      <c r="H73" s="84"/>
      <c r="I73" s="84"/>
      <c r="J73" s="84"/>
      <c r="K73" s="84"/>
      <c r="L73" s="84"/>
      <c r="M73" s="84"/>
      <c r="N73" s="84"/>
      <c r="P73" s="84"/>
      <c r="Q73" s="84"/>
      <c r="R73" s="84">
        <v>197</v>
      </c>
      <c r="S73" s="84"/>
      <c r="T73" s="84"/>
      <c r="U73" s="84"/>
      <c r="V73" s="84"/>
      <c r="W73" s="84"/>
      <c r="X73" s="84"/>
      <c r="Y73" s="84"/>
      <c r="Z73" s="84"/>
      <c r="AA73" s="84"/>
      <c r="AC73">
        <f t="shared" si="1"/>
        <v>0</v>
      </c>
    </row>
    <row r="74" spans="1:29">
      <c r="A74">
        <v>17</v>
      </c>
      <c r="B74">
        <v>73</v>
      </c>
      <c r="C74" s="84"/>
      <c r="D74" s="84"/>
      <c r="E74" s="84">
        <f>LEN('17'!H6)</f>
        <v>0</v>
      </c>
      <c r="F74" s="84"/>
      <c r="G74" s="84"/>
      <c r="H74" s="84"/>
      <c r="I74" s="84"/>
      <c r="J74" s="84"/>
      <c r="K74" s="84"/>
      <c r="L74" s="84"/>
      <c r="M74" s="84"/>
      <c r="N74" s="84"/>
      <c r="P74" s="84"/>
      <c r="Q74" s="84"/>
      <c r="R74" s="84">
        <v>247</v>
      </c>
      <c r="S74" s="84"/>
      <c r="T74" s="84"/>
      <c r="U74" s="84"/>
      <c r="V74" s="84"/>
      <c r="W74" s="84"/>
      <c r="X74" s="84"/>
      <c r="Y74" s="84"/>
      <c r="Z74" s="84"/>
      <c r="AA74" s="84"/>
      <c r="AC74">
        <f t="shared" si="1"/>
        <v>0</v>
      </c>
    </row>
    <row r="75" spans="1:29">
      <c r="A75">
        <v>17</v>
      </c>
      <c r="B75">
        <v>74</v>
      </c>
      <c r="C75" s="84"/>
      <c r="D75" s="84"/>
      <c r="E75" s="84">
        <f>LEN('17'!H8)</f>
        <v>0</v>
      </c>
      <c r="F75" s="84"/>
      <c r="G75" s="84"/>
      <c r="H75" s="84"/>
      <c r="I75" s="84"/>
      <c r="J75" s="84"/>
      <c r="K75" s="84"/>
      <c r="L75" s="84"/>
      <c r="M75" s="84"/>
      <c r="N75" s="84"/>
      <c r="P75" s="84"/>
      <c r="Q75" s="84"/>
      <c r="R75" s="84">
        <v>241</v>
      </c>
      <c r="S75" s="84"/>
      <c r="T75" s="84"/>
      <c r="U75" s="84"/>
      <c r="V75" s="84"/>
      <c r="W75" s="84"/>
      <c r="X75" s="84"/>
      <c r="Y75" s="84"/>
      <c r="Z75" s="84"/>
      <c r="AA75" s="84"/>
      <c r="AC75">
        <f t="shared" si="1"/>
        <v>0</v>
      </c>
    </row>
    <row r="76" spans="1:29">
      <c r="A76">
        <v>18</v>
      </c>
      <c r="B76">
        <v>75</v>
      </c>
      <c r="C76" s="84"/>
      <c r="D76" s="84"/>
      <c r="E76" s="84">
        <f>LEN('18'!D5)</f>
        <v>0</v>
      </c>
      <c r="F76" s="84"/>
      <c r="G76" s="84"/>
      <c r="H76" s="84"/>
      <c r="I76" s="84"/>
      <c r="J76" s="84"/>
      <c r="K76" s="84"/>
      <c r="L76" s="84"/>
      <c r="M76" s="84"/>
      <c r="N76" s="84"/>
      <c r="P76" s="84"/>
      <c r="Q76" s="84"/>
      <c r="R76" s="84">
        <v>148</v>
      </c>
      <c r="S76" s="84"/>
      <c r="T76" s="84"/>
      <c r="U76" s="84"/>
      <c r="V76" s="84"/>
      <c r="W76" s="84"/>
      <c r="X76" s="84"/>
      <c r="Y76" s="84"/>
      <c r="Z76" s="84"/>
      <c r="AA76" s="84"/>
      <c r="AC76">
        <f t="shared" si="1"/>
        <v>0</v>
      </c>
    </row>
    <row r="77" spans="1:29">
      <c r="A77">
        <v>19</v>
      </c>
      <c r="B77">
        <v>76</v>
      </c>
      <c r="C77" s="84"/>
      <c r="D77" s="84"/>
      <c r="E77" s="84">
        <f>LEN('19'!G5)</f>
        <v>53</v>
      </c>
      <c r="F77" s="84"/>
      <c r="G77" s="84"/>
      <c r="H77" s="84"/>
      <c r="I77" s="84"/>
      <c r="J77" s="84"/>
      <c r="K77" s="84"/>
      <c r="L77" s="84"/>
      <c r="M77" s="84"/>
      <c r="N77" s="84"/>
      <c r="P77" s="84"/>
      <c r="Q77" s="84"/>
      <c r="R77" s="84">
        <v>136</v>
      </c>
      <c r="S77" s="84"/>
      <c r="T77" s="84"/>
      <c r="U77" s="84"/>
      <c r="V77" s="84"/>
      <c r="W77" s="84"/>
      <c r="X77" s="84"/>
      <c r="Y77" s="84"/>
      <c r="Z77" s="84"/>
      <c r="AA77" s="84"/>
      <c r="AC77">
        <f t="shared" si="1"/>
        <v>0</v>
      </c>
    </row>
    <row r="78" spans="1:29">
      <c r="A78">
        <v>19</v>
      </c>
      <c r="B78">
        <v>77</v>
      </c>
      <c r="C78" s="84"/>
      <c r="D78" s="84"/>
      <c r="E78" s="84">
        <f>LEN('19'!G16)</f>
        <v>83</v>
      </c>
      <c r="F78" s="84"/>
      <c r="G78" s="84"/>
      <c r="H78" s="84"/>
      <c r="I78" s="84"/>
      <c r="J78" s="84"/>
      <c r="K78" s="84"/>
      <c r="L78" s="84"/>
      <c r="M78" s="84"/>
      <c r="N78" s="84"/>
      <c r="P78" s="84"/>
      <c r="Q78" s="84"/>
      <c r="R78" s="84">
        <v>220</v>
      </c>
      <c r="S78" s="84"/>
      <c r="T78" s="84"/>
      <c r="U78" s="84"/>
      <c r="V78" s="84"/>
      <c r="W78" s="84"/>
      <c r="X78" s="84"/>
      <c r="Y78" s="84"/>
      <c r="Z78" s="84"/>
      <c r="AA78" s="84"/>
      <c r="AC78">
        <f t="shared" si="1"/>
        <v>0</v>
      </c>
    </row>
    <row r="79" spans="1:29">
      <c r="A79">
        <v>19</v>
      </c>
      <c r="B79">
        <v>78</v>
      </c>
      <c r="C79" s="84"/>
      <c r="D79" s="84"/>
      <c r="E79" s="84">
        <f>LEN('19'!G17)</f>
        <v>70</v>
      </c>
      <c r="F79" s="84"/>
      <c r="G79" s="84"/>
      <c r="H79" s="84"/>
      <c r="I79" s="84"/>
      <c r="J79" s="84"/>
      <c r="K79" s="84"/>
      <c r="L79" s="84"/>
      <c r="M79" s="84"/>
      <c r="N79" s="84"/>
      <c r="P79" s="84"/>
      <c r="Q79" s="84"/>
      <c r="R79" s="84">
        <v>216</v>
      </c>
      <c r="S79" s="84"/>
      <c r="T79" s="84"/>
      <c r="U79" s="84"/>
      <c r="V79" s="84"/>
      <c r="W79" s="84"/>
      <c r="X79" s="84"/>
      <c r="Y79" s="84"/>
      <c r="Z79" s="84"/>
      <c r="AA79" s="84"/>
      <c r="AC79">
        <f t="shared" si="1"/>
        <v>0</v>
      </c>
    </row>
    <row r="80" spans="1:29">
      <c r="A80">
        <v>20</v>
      </c>
      <c r="B80">
        <v>79</v>
      </c>
      <c r="C80" s="84"/>
      <c r="D80" s="84"/>
      <c r="E80" s="84">
        <f>LEN('20'!F5)</f>
        <v>0</v>
      </c>
      <c r="F80" s="84"/>
      <c r="G80" s="84"/>
      <c r="H80" s="84"/>
      <c r="I80" s="84"/>
      <c r="J80" s="84"/>
      <c r="K80" s="84"/>
      <c r="L80" s="84"/>
      <c r="M80" s="84"/>
      <c r="N80" s="84"/>
      <c r="P80" s="84"/>
      <c r="Q80" s="84"/>
      <c r="R80" s="84">
        <v>197</v>
      </c>
      <c r="S80" s="84"/>
      <c r="T80" s="84"/>
      <c r="U80" s="84"/>
      <c r="V80" s="84"/>
      <c r="W80" s="84"/>
      <c r="X80" s="84"/>
      <c r="Y80" s="84"/>
      <c r="Z80" s="84"/>
      <c r="AA80" s="84"/>
      <c r="AC80">
        <f t="shared" si="1"/>
        <v>0</v>
      </c>
    </row>
    <row r="81" spans="1:29">
      <c r="A81">
        <v>20</v>
      </c>
      <c r="B81">
        <v>80</v>
      </c>
      <c r="C81" s="84"/>
      <c r="D81" s="84"/>
      <c r="E81" s="84">
        <f>LEN('20'!F9)</f>
        <v>0</v>
      </c>
      <c r="F81" s="84"/>
      <c r="G81" s="84"/>
      <c r="H81" s="84"/>
      <c r="I81" s="84"/>
      <c r="J81" s="84"/>
      <c r="K81" s="84"/>
      <c r="L81" s="84"/>
      <c r="M81" s="84"/>
      <c r="N81" s="84"/>
      <c r="P81" s="84"/>
      <c r="Q81" s="84"/>
      <c r="R81" s="84">
        <v>328</v>
      </c>
      <c r="S81" s="84"/>
      <c r="T81" s="84"/>
      <c r="U81" s="84"/>
      <c r="V81" s="84"/>
      <c r="W81" s="84"/>
      <c r="X81" s="84"/>
      <c r="Y81" s="84"/>
      <c r="Z81" s="84"/>
      <c r="AA81" s="84"/>
      <c r="AC81">
        <f t="shared" si="1"/>
        <v>0</v>
      </c>
    </row>
    <row r="82" spans="1:29">
      <c r="A82">
        <v>20</v>
      </c>
      <c r="B82">
        <v>81</v>
      </c>
      <c r="C82" s="84"/>
      <c r="D82" s="84"/>
      <c r="E82" s="84">
        <f>LEN('20'!F41)</f>
        <v>58</v>
      </c>
      <c r="F82" s="84"/>
      <c r="G82" s="84"/>
      <c r="H82" s="84"/>
      <c r="I82" s="84"/>
      <c r="J82" s="84"/>
      <c r="K82" s="84"/>
      <c r="L82" s="84"/>
      <c r="M82" s="84"/>
      <c r="N82" s="84"/>
      <c r="P82" s="84"/>
      <c r="Q82" s="84"/>
      <c r="R82" s="84">
        <v>201</v>
      </c>
      <c r="S82" s="84"/>
      <c r="T82" s="84"/>
      <c r="U82" s="84"/>
      <c r="V82" s="84"/>
      <c r="W82" s="84"/>
      <c r="X82" s="84"/>
      <c r="Y82" s="84"/>
      <c r="Z82" s="84"/>
      <c r="AA82" s="84"/>
      <c r="AC82">
        <f t="shared" si="1"/>
        <v>0</v>
      </c>
    </row>
    <row r="83" spans="1:29">
      <c r="A83">
        <v>20</v>
      </c>
      <c r="B83">
        <v>82</v>
      </c>
      <c r="C83" s="84"/>
      <c r="D83" s="84"/>
      <c r="E83" s="84">
        <f>LEN('20'!F43)</f>
        <v>66</v>
      </c>
      <c r="F83" s="84"/>
      <c r="G83" s="84"/>
      <c r="H83" s="84"/>
      <c r="I83" s="84"/>
      <c r="J83" s="84"/>
      <c r="K83" s="84"/>
      <c r="L83" s="84"/>
      <c r="M83" s="84"/>
      <c r="N83" s="84"/>
      <c r="P83" s="84"/>
      <c r="Q83" s="84"/>
      <c r="R83" s="84">
        <v>204</v>
      </c>
      <c r="S83" s="84"/>
      <c r="T83" s="84"/>
      <c r="U83" s="84"/>
      <c r="V83" s="84"/>
      <c r="W83" s="84"/>
      <c r="X83" s="84"/>
      <c r="Y83" s="84"/>
      <c r="Z83" s="84"/>
      <c r="AA83" s="84"/>
      <c r="AC83">
        <f t="shared" si="1"/>
        <v>0</v>
      </c>
    </row>
    <row r="84" spans="1:29">
      <c r="A84">
        <v>21</v>
      </c>
      <c r="B84">
        <v>83</v>
      </c>
      <c r="C84" s="84"/>
      <c r="D84" s="84"/>
      <c r="E84" s="84">
        <f>LEN('21'!G5)</f>
        <v>255</v>
      </c>
      <c r="F84" s="84"/>
      <c r="G84" s="84"/>
      <c r="H84" s="84"/>
      <c r="I84" s="84"/>
      <c r="J84" s="84"/>
      <c r="K84" s="84"/>
      <c r="L84" s="84"/>
      <c r="M84" s="84"/>
      <c r="N84" s="84"/>
      <c r="P84" s="84"/>
      <c r="Q84" s="84"/>
      <c r="R84" s="84">
        <v>220</v>
      </c>
      <c r="S84" s="84"/>
      <c r="T84" s="84"/>
      <c r="U84" s="84"/>
      <c r="V84" s="84"/>
      <c r="W84" s="84"/>
      <c r="X84" s="84"/>
      <c r="Y84" s="84"/>
      <c r="Z84" s="84"/>
      <c r="AA84" s="84"/>
      <c r="AC84">
        <f t="shared" si="1"/>
        <v>1</v>
      </c>
    </row>
    <row r="85" spans="1:29">
      <c r="A85">
        <v>21</v>
      </c>
      <c r="B85">
        <v>84</v>
      </c>
      <c r="C85" s="84"/>
      <c r="D85" s="84"/>
      <c r="E85" s="84">
        <f>LEN('21'!G6)</f>
        <v>0</v>
      </c>
      <c r="F85" s="84"/>
      <c r="G85" s="84"/>
      <c r="H85" s="84"/>
      <c r="I85" s="84"/>
      <c r="J85" s="84"/>
      <c r="K85" s="84"/>
      <c r="L85" s="84"/>
      <c r="M85" s="84"/>
      <c r="N85" s="84"/>
      <c r="P85" s="84"/>
      <c r="Q85" s="84"/>
      <c r="R85" s="84">
        <v>136</v>
      </c>
      <c r="S85" s="84"/>
      <c r="T85" s="84"/>
      <c r="U85" s="84"/>
      <c r="V85" s="84"/>
      <c r="W85" s="84"/>
      <c r="X85" s="84"/>
      <c r="Y85" s="84"/>
      <c r="Z85" s="84"/>
      <c r="AA85" s="84"/>
      <c r="AC85">
        <f t="shared" si="1"/>
        <v>0</v>
      </c>
    </row>
    <row r="86" spans="1:29">
      <c r="A86">
        <v>21</v>
      </c>
      <c r="B86">
        <v>85</v>
      </c>
      <c r="C86" s="84"/>
      <c r="D86" s="84"/>
      <c r="E86" s="84">
        <f>LEN('21'!G7)</f>
        <v>58</v>
      </c>
      <c r="F86" s="84"/>
      <c r="G86" s="84"/>
      <c r="H86" s="84"/>
      <c r="I86" s="84"/>
      <c r="J86" s="84"/>
      <c r="K86" s="84"/>
      <c r="L86" s="84"/>
      <c r="M86" s="84"/>
      <c r="N86" s="84"/>
      <c r="P86" s="84"/>
      <c r="Q86" s="84"/>
      <c r="R86" s="84">
        <v>175</v>
      </c>
      <c r="S86" s="84"/>
      <c r="T86" s="84"/>
      <c r="U86" s="84"/>
      <c r="V86" s="84"/>
      <c r="W86" s="84"/>
      <c r="X86" s="84"/>
      <c r="Y86" s="84"/>
      <c r="Z86" s="84"/>
      <c r="AA86" s="84"/>
      <c r="AC86">
        <f t="shared" si="1"/>
        <v>0</v>
      </c>
    </row>
    <row r="87" spans="1:29">
      <c r="A87">
        <v>21</v>
      </c>
      <c r="B87">
        <v>86</v>
      </c>
      <c r="C87" s="84"/>
      <c r="D87" s="84"/>
      <c r="E87" s="84">
        <f>LEN('21'!G8)</f>
        <v>58</v>
      </c>
      <c r="F87" s="84"/>
      <c r="G87" s="84"/>
      <c r="H87" s="84"/>
      <c r="I87" s="84"/>
      <c r="J87" s="84"/>
      <c r="K87" s="84"/>
      <c r="L87" s="84"/>
      <c r="M87" s="84"/>
      <c r="N87" s="84"/>
      <c r="P87" s="84"/>
      <c r="Q87" s="84"/>
      <c r="R87" s="84">
        <v>136</v>
      </c>
      <c r="S87" s="84"/>
      <c r="T87" s="84"/>
      <c r="U87" s="84"/>
      <c r="V87" s="84"/>
      <c r="W87" s="84"/>
      <c r="X87" s="84"/>
      <c r="Y87" s="84"/>
      <c r="Z87" s="84"/>
      <c r="AA87" s="84"/>
      <c r="AC87">
        <f t="shared" si="1"/>
        <v>0</v>
      </c>
    </row>
    <row r="88" spans="1:29">
      <c r="A88">
        <v>21</v>
      </c>
      <c r="B88">
        <v>87</v>
      </c>
      <c r="C88" s="84"/>
      <c r="D88" s="84"/>
      <c r="E88" s="84">
        <f>LEN('21'!G12)</f>
        <v>38</v>
      </c>
      <c r="F88" s="84"/>
      <c r="G88" s="84"/>
      <c r="H88" s="84"/>
      <c r="I88" s="84"/>
      <c r="J88" s="84"/>
      <c r="K88" s="84"/>
      <c r="L88" s="84"/>
      <c r="M88" s="84"/>
      <c r="N88" s="84"/>
      <c r="P88" s="84"/>
      <c r="Q88" s="84"/>
      <c r="R88" s="84">
        <v>288</v>
      </c>
      <c r="S88" s="84"/>
      <c r="T88" s="84"/>
      <c r="U88" s="84"/>
      <c r="V88" s="84"/>
      <c r="W88" s="84"/>
      <c r="X88" s="84"/>
      <c r="Y88" s="84"/>
      <c r="Z88" s="84"/>
      <c r="AA88" s="84"/>
      <c r="AC88">
        <f t="shared" si="1"/>
        <v>0</v>
      </c>
    </row>
    <row r="89" spans="1:29">
      <c r="A89">
        <v>21</v>
      </c>
      <c r="B89">
        <v>88</v>
      </c>
      <c r="C89" s="84"/>
      <c r="D89" s="84"/>
      <c r="E89" s="84">
        <f>LEN('21'!G16)</f>
        <v>254</v>
      </c>
      <c r="F89" s="84"/>
      <c r="G89" s="84"/>
      <c r="H89" s="84"/>
      <c r="I89" s="84"/>
      <c r="J89" s="84"/>
      <c r="K89" s="84"/>
      <c r="L89" s="84"/>
      <c r="M89" s="84"/>
      <c r="N89" s="84"/>
      <c r="P89" s="84"/>
      <c r="Q89" s="84"/>
      <c r="R89" s="84">
        <v>289</v>
      </c>
      <c r="S89" s="84"/>
      <c r="T89" s="84"/>
      <c r="U89" s="84"/>
      <c r="V89" s="84"/>
      <c r="W89" s="84"/>
      <c r="X89" s="84"/>
      <c r="Y89" s="84"/>
      <c r="Z89" s="84"/>
      <c r="AA89" s="84"/>
      <c r="AC89">
        <f t="shared" si="1"/>
        <v>0</v>
      </c>
    </row>
    <row r="90" spans="1:29">
      <c r="A90">
        <v>22</v>
      </c>
      <c r="B90">
        <v>89</v>
      </c>
      <c r="C90" s="84"/>
      <c r="D90" s="84"/>
      <c r="E90" s="84">
        <f>LEN('22'!J5)</f>
        <v>0</v>
      </c>
      <c r="F90" s="84"/>
      <c r="G90" s="84"/>
      <c r="H90" s="84"/>
      <c r="I90" s="84"/>
      <c r="J90" s="84"/>
      <c r="K90" s="84"/>
      <c r="L90" s="84"/>
      <c r="M90" s="84"/>
      <c r="N90" s="84"/>
      <c r="P90" s="84"/>
      <c r="Q90" s="84"/>
      <c r="R90" s="84">
        <v>196</v>
      </c>
      <c r="S90" s="84"/>
      <c r="T90" s="84"/>
      <c r="U90" s="84"/>
      <c r="V90" s="84"/>
      <c r="W90" s="84"/>
      <c r="X90" s="84"/>
      <c r="Y90" s="84"/>
      <c r="Z90" s="84"/>
      <c r="AA90" s="84"/>
      <c r="AC90">
        <f t="shared" si="1"/>
        <v>0</v>
      </c>
    </row>
    <row r="91" spans="1:29">
      <c r="A91">
        <v>22</v>
      </c>
      <c r="B91">
        <v>90</v>
      </c>
      <c r="C91" s="84"/>
      <c r="D91" s="84"/>
      <c r="E91" s="84">
        <f>LEN('22'!J16)</f>
        <v>0</v>
      </c>
      <c r="F91" s="84"/>
      <c r="G91" s="84"/>
      <c r="H91" s="84"/>
      <c r="I91" s="84"/>
      <c r="J91" s="84"/>
      <c r="K91" s="84"/>
      <c r="L91" s="84"/>
      <c r="M91" s="84"/>
      <c r="N91" s="84"/>
      <c r="P91" s="84"/>
      <c r="Q91" s="84"/>
      <c r="R91" s="84">
        <v>426</v>
      </c>
      <c r="S91" s="84"/>
      <c r="T91" s="84"/>
      <c r="U91" s="84"/>
      <c r="V91" s="84"/>
      <c r="W91" s="84"/>
      <c r="X91" s="84"/>
      <c r="Y91" s="84"/>
      <c r="Z91" s="84"/>
      <c r="AA91" s="84"/>
      <c r="AC91">
        <f t="shared" si="1"/>
        <v>0</v>
      </c>
    </row>
    <row r="92" spans="1:29">
      <c r="A92">
        <v>22</v>
      </c>
      <c r="B92">
        <v>91</v>
      </c>
      <c r="C92" s="84"/>
      <c r="D92" s="84"/>
      <c r="E92" s="84">
        <f>LEN('22'!J18)</f>
        <v>0</v>
      </c>
      <c r="F92" s="84"/>
      <c r="G92" s="84"/>
      <c r="H92" s="84"/>
      <c r="I92" s="84"/>
      <c r="J92" s="84"/>
      <c r="K92" s="84"/>
      <c r="L92" s="84"/>
      <c r="M92" s="84"/>
      <c r="N92" s="84"/>
      <c r="P92" s="84"/>
      <c r="Q92" s="84"/>
      <c r="R92" s="84">
        <v>239</v>
      </c>
      <c r="S92" s="84"/>
      <c r="T92" s="84"/>
      <c r="U92" s="84"/>
      <c r="V92" s="84"/>
      <c r="W92" s="84"/>
      <c r="X92" s="84"/>
      <c r="Y92" s="84"/>
      <c r="Z92" s="84"/>
      <c r="AA92" s="84"/>
      <c r="AC92">
        <f t="shared" si="1"/>
        <v>0</v>
      </c>
    </row>
    <row r="93" spans="1:29">
      <c r="A93">
        <v>22</v>
      </c>
      <c r="B93">
        <v>92</v>
      </c>
      <c r="C93" s="84"/>
      <c r="D93" s="84"/>
      <c r="E93" s="84">
        <f>LEN('22'!J52)</f>
        <v>0</v>
      </c>
      <c r="F93" s="84"/>
      <c r="G93" s="84"/>
      <c r="H93" s="84"/>
      <c r="I93" s="84"/>
      <c r="J93" s="84"/>
      <c r="K93" s="84"/>
      <c r="L93" s="84"/>
      <c r="M93" s="84"/>
      <c r="N93" s="84"/>
      <c r="P93" s="84"/>
      <c r="Q93" s="84"/>
      <c r="R93" s="84">
        <v>279</v>
      </c>
      <c r="S93" s="84"/>
      <c r="T93" s="84"/>
      <c r="U93" s="84"/>
      <c r="V93" s="84"/>
      <c r="W93" s="84"/>
      <c r="X93" s="84"/>
      <c r="Y93" s="84"/>
      <c r="Z93" s="84"/>
      <c r="AA93" s="84"/>
      <c r="AC93">
        <f t="shared" si="1"/>
        <v>0</v>
      </c>
    </row>
    <row r="94" spans="1:29">
      <c r="A94">
        <v>22</v>
      </c>
      <c r="B94">
        <v>93</v>
      </c>
      <c r="C94" s="84"/>
      <c r="D94" s="84"/>
      <c r="E94" s="84">
        <f>LEN('22'!J53)</f>
        <v>110</v>
      </c>
      <c r="F94" s="84"/>
      <c r="G94" s="84"/>
      <c r="H94" s="84"/>
      <c r="I94" s="84"/>
      <c r="J94" s="84"/>
      <c r="K94" s="84"/>
      <c r="L94" s="84"/>
      <c r="M94" s="84"/>
      <c r="N94" s="84"/>
      <c r="P94" s="84"/>
      <c r="Q94" s="84"/>
      <c r="R94" s="84">
        <v>279</v>
      </c>
      <c r="S94" s="84"/>
      <c r="T94" s="84"/>
      <c r="U94" s="84"/>
      <c r="V94" s="84"/>
      <c r="W94" s="84"/>
      <c r="X94" s="84"/>
      <c r="Y94" s="84"/>
      <c r="Z94" s="84"/>
      <c r="AA94" s="84"/>
      <c r="AC94">
        <f t="shared" si="1"/>
        <v>0</v>
      </c>
    </row>
    <row r="95" spans="1:29">
      <c r="A95">
        <v>22</v>
      </c>
      <c r="B95">
        <v>94</v>
      </c>
      <c r="C95" s="84"/>
      <c r="D95" s="84"/>
      <c r="E95" s="84">
        <f>LEN('22'!J57)</f>
        <v>0</v>
      </c>
      <c r="F95" s="84"/>
      <c r="G95" s="84"/>
      <c r="H95" s="84"/>
      <c r="I95" s="84"/>
      <c r="J95" s="84"/>
      <c r="K95" s="84"/>
      <c r="L95" s="84"/>
      <c r="M95" s="84"/>
      <c r="N95" s="84"/>
      <c r="P95" s="84"/>
      <c r="Q95" s="84"/>
      <c r="R95" s="84">
        <v>239</v>
      </c>
      <c r="S95" s="84"/>
      <c r="T95" s="84"/>
      <c r="U95" s="84"/>
      <c r="V95" s="84"/>
      <c r="W95" s="84"/>
      <c r="X95" s="84"/>
      <c r="Y95" s="84"/>
      <c r="Z95" s="84"/>
      <c r="AA95" s="84"/>
      <c r="AC95">
        <f t="shared" si="1"/>
        <v>0</v>
      </c>
    </row>
    <row r="96" spans="1:29">
      <c r="A96">
        <v>22</v>
      </c>
      <c r="B96">
        <v>95</v>
      </c>
      <c r="C96" s="84"/>
      <c r="D96" s="84"/>
      <c r="E96" s="84">
        <f>LEN('22'!J58)</f>
        <v>0</v>
      </c>
      <c r="F96" s="84"/>
      <c r="G96" s="84"/>
      <c r="H96" s="84"/>
      <c r="I96" s="84"/>
      <c r="J96" s="84"/>
      <c r="K96" s="84"/>
      <c r="L96" s="84"/>
      <c r="M96" s="84"/>
      <c r="N96" s="84"/>
      <c r="P96" s="84"/>
      <c r="Q96" s="84"/>
      <c r="R96" s="84">
        <v>377</v>
      </c>
      <c r="S96" s="84"/>
      <c r="T96" s="84"/>
      <c r="U96" s="84"/>
      <c r="V96" s="84"/>
      <c r="W96" s="84"/>
      <c r="X96" s="84"/>
      <c r="Y96" s="84"/>
      <c r="Z96" s="84"/>
      <c r="AA96" s="84"/>
      <c r="AC96">
        <f t="shared" si="1"/>
        <v>0</v>
      </c>
    </row>
    <row r="97" spans="1:29">
      <c r="A97">
        <v>22</v>
      </c>
      <c r="B97">
        <v>96</v>
      </c>
      <c r="C97" s="84"/>
      <c r="D97" s="84"/>
      <c r="E97" s="84">
        <f>LEN('22'!J59)</f>
        <v>113</v>
      </c>
      <c r="F97" s="84"/>
      <c r="G97" s="84"/>
      <c r="H97" s="84"/>
      <c r="I97" s="84"/>
      <c r="J97" s="84"/>
      <c r="K97" s="84"/>
      <c r="L97" s="84"/>
      <c r="M97" s="84"/>
      <c r="N97" s="84"/>
      <c r="P97" s="84"/>
      <c r="Q97" s="84"/>
      <c r="R97" s="84">
        <v>377</v>
      </c>
      <c r="S97" s="84"/>
      <c r="T97" s="84"/>
      <c r="U97" s="84"/>
      <c r="V97" s="84"/>
      <c r="W97" s="84"/>
      <c r="X97" s="84"/>
      <c r="Y97" s="84"/>
      <c r="Z97" s="84"/>
      <c r="AA97" s="84"/>
      <c r="AC97">
        <f t="shared" si="1"/>
        <v>0</v>
      </c>
    </row>
    <row r="98" spans="1:29">
      <c r="A98">
        <v>23</v>
      </c>
      <c r="B98">
        <v>97</v>
      </c>
      <c r="C98" s="84"/>
      <c r="D98" s="84"/>
      <c r="E98" s="84">
        <f>LEN('23'!H5)</f>
        <v>106</v>
      </c>
      <c r="F98" s="84"/>
      <c r="G98" s="84"/>
      <c r="H98" s="84"/>
      <c r="I98" s="84"/>
      <c r="J98" s="84"/>
      <c r="K98" s="84"/>
      <c r="L98" s="84"/>
      <c r="M98" s="84"/>
      <c r="N98" s="84"/>
      <c r="P98" s="84"/>
      <c r="Q98" s="84"/>
      <c r="R98" s="84">
        <v>540</v>
      </c>
      <c r="S98" s="84"/>
      <c r="T98" s="84"/>
      <c r="U98" s="84"/>
      <c r="V98" s="84"/>
      <c r="W98" s="84"/>
      <c r="X98" s="84"/>
      <c r="Y98" s="84"/>
      <c r="Z98" s="84"/>
      <c r="AA98" s="84"/>
      <c r="AC98">
        <f t="shared" si="1"/>
        <v>0</v>
      </c>
    </row>
    <row r="99" spans="1:29">
      <c r="A99">
        <v>23</v>
      </c>
      <c r="B99">
        <v>98</v>
      </c>
      <c r="C99" s="84"/>
      <c r="D99" s="84"/>
      <c r="E99" s="84">
        <f>LEN('23'!H6)</f>
        <v>0</v>
      </c>
      <c r="F99" s="84"/>
      <c r="G99" s="84"/>
      <c r="H99" s="84"/>
      <c r="I99" s="84"/>
      <c r="J99" s="84"/>
      <c r="K99" s="84"/>
      <c r="L99" s="84"/>
      <c r="M99" s="84"/>
      <c r="N99" s="84"/>
      <c r="P99" s="84"/>
      <c r="Q99" s="84"/>
      <c r="R99" s="84">
        <v>240</v>
      </c>
      <c r="S99" s="84"/>
      <c r="T99" s="84"/>
      <c r="U99" s="84"/>
      <c r="V99" s="84"/>
      <c r="W99" s="84"/>
      <c r="X99" s="84"/>
      <c r="Y99" s="84"/>
      <c r="Z99" s="84"/>
      <c r="AA99" s="84"/>
      <c r="AC99">
        <f t="shared" si="1"/>
        <v>0</v>
      </c>
    </row>
    <row r="100" spans="1:29">
      <c r="A100">
        <v>24</v>
      </c>
      <c r="B100">
        <v>99</v>
      </c>
      <c r="C100" s="84"/>
      <c r="D100" s="84"/>
      <c r="E100" s="84">
        <f>LEN('24'!H5)</f>
        <v>0</v>
      </c>
      <c r="F100" s="84"/>
      <c r="G100" s="84"/>
      <c r="H100" s="84"/>
      <c r="I100" s="84"/>
      <c r="J100" s="84"/>
      <c r="K100" s="84"/>
      <c r="L100" s="84"/>
      <c r="M100" s="84"/>
      <c r="N100" s="84"/>
      <c r="P100" s="84"/>
      <c r="Q100" s="84"/>
      <c r="R100" s="84">
        <v>298</v>
      </c>
      <c r="S100" s="84"/>
      <c r="T100" s="84"/>
      <c r="U100" s="84"/>
      <c r="V100" s="84"/>
      <c r="W100" s="84"/>
      <c r="X100" s="84"/>
      <c r="Y100" s="84"/>
      <c r="Z100" s="84"/>
      <c r="AA100" s="84"/>
      <c r="AC100">
        <f t="shared" si="1"/>
        <v>0</v>
      </c>
    </row>
    <row r="101" spans="1:29">
      <c r="A101">
        <v>24</v>
      </c>
      <c r="B101">
        <v>100</v>
      </c>
      <c r="C101" s="84"/>
      <c r="D101" s="84"/>
      <c r="E101" s="84">
        <f>LEN('24'!H6)</f>
        <v>0</v>
      </c>
      <c r="F101" s="84"/>
      <c r="G101" s="84"/>
      <c r="H101" s="84"/>
      <c r="I101" s="84"/>
      <c r="J101" s="84"/>
      <c r="K101" s="84"/>
      <c r="L101" s="84"/>
      <c r="M101" s="84"/>
      <c r="N101" s="84"/>
      <c r="P101" s="84"/>
      <c r="Q101" s="84"/>
      <c r="R101" s="84">
        <v>170</v>
      </c>
      <c r="S101" s="84"/>
      <c r="T101" s="84"/>
      <c r="U101" s="84"/>
      <c r="V101" s="84"/>
      <c r="W101" s="84"/>
      <c r="X101" s="84"/>
      <c r="Y101" s="84"/>
      <c r="Z101" s="84"/>
      <c r="AA101" s="84"/>
      <c r="AC101">
        <f t="shared" si="1"/>
        <v>0</v>
      </c>
    </row>
    <row r="102" spans="1:29">
      <c r="A102">
        <v>24</v>
      </c>
      <c r="B102">
        <v>101</v>
      </c>
      <c r="C102" s="84"/>
      <c r="D102" s="84"/>
      <c r="E102" s="84">
        <f>LEN('24'!H7)</f>
        <v>0</v>
      </c>
      <c r="F102" s="84"/>
      <c r="G102" s="84"/>
      <c r="H102" s="84"/>
      <c r="I102" s="84"/>
      <c r="J102" s="84"/>
      <c r="K102" s="84"/>
      <c r="L102" s="84"/>
      <c r="M102" s="84"/>
      <c r="N102" s="84"/>
      <c r="P102" s="84"/>
      <c r="Q102" s="84"/>
      <c r="R102" s="84">
        <v>254</v>
      </c>
      <c r="S102" s="84"/>
      <c r="T102" s="84"/>
      <c r="U102" s="84"/>
      <c r="V102" s="84"/>
      <c r="W102" s="84"/>
      <c r="X102" s="84"/>
      <c r="Y102" s="84"/>
      <c r="Z102" s="84"/>
      <c r="AA102" s="84"/>
      <c r="AC102">
        <f t="shared" ref="AC102:AC169" si="2">IF(OR(C102&gt;P102,D102&gt;Q102,E102&gt;R102),1,0)</f>
        <v>0</v>
      </c>
    </row>
    <row r="103" spans="1:29">
      <c r="A103">
        <v>24</v>
      </c>
      <c r="B103">
        <v>102</v>
      </c>
      <c r="C103" s="84"/>
      <c r="D103" s="84"/>
      <c r="E103" s="84">
        <f>LEN('24'!H8)</f>
        <v>0</v>
      </c>
      <c r="F103" s="84"/>
      <c r="G103" s="84"/>
      <c r="H103" s="84"/>
      <c r="I103" s="84"/>
      <c r="J103" s="84"/>
      <c r="K103" s="84"/>
      <c r="L103" s="84"/>
      <c r="M103" s="84"/>
      <c r="N103" s="84"/>
      <c r="P103" s="84"/>
      <c r="Q103" s="84"/>
      <c r="R103" s="84">
        <v>169</v>
      </c>
      <c r="S103" s="84"/>
      <c r="T103" s="84"/>
      <c r="U103" s="84"/>
      <c r="V103" s="84"/>
      <c r="W103" s="84"/>
      <c r="X103" s="84"/>
      <c r="Y103" s="84"/>
      <c r="Z103" s="84"/>
      <c r="AA103" s="84"/>
      <c r="AC103">
        <f t="shared" si="2"/>
        <v>0</v>
      </c>
    </row>
    <row r="104" spans="1:29">
      <c r="A104">
        <v>24</v>
      </c>
      <c r="B104">
        <v>103</v>
      </c>
      <c r="C104" s="84"/>
      <c r="D104" s="84"/>
      <c r="E104" s="84">
        <f>LEN('24'!H9)</f>
        <v>24</v>
      </c>
      <c r="F104" s="84"/>
      <c r="G104" s="84"/>
      <c r="H104" s="84"/>
      <c r="I104" s="84"/>
      <c r="J104" s="84"/>
      <c r="K104" s="84"/>
      <c r="L104" s="84"/>
      <c r="M104" s="84"/>
      <c r="N104" s="84"/>
      <c r="P104" s="84"/>
      <c r="Q104" s="84"/>
      <c r="R104" s="84">
        <v>180</v>
      </c>
      <c r="S104" s="84"/>
      <c r="T104" s="84"/>
      <c r="U104" s="84"/>
      <c r="V104" s="84"/>
      <c r="W104" s="84"/>
      <c r="X104" s="84"/>
      <c r="Y104" s="84"/>
      <c r="Z104" s="84"/>
      <c r="AA104" s="84"/>
      <c r="AC104">
        <f t="shared" si="2"/>
        <v>0</v>
      </c>
    </row>
    <row r="105" spans="1:29">
      <c r="A105">
        <v>24</v>
      </c>
      <c r="B105">
        <v>104</v>
      </c>
      <c r="C105" s="84"/>
      <c r="D105" s="84"/>
      <c r="E105" s="84">
        <f>LEN('24'!H10)</f>
        <v>0</v>
      </c>
      <c r="F105" s="84"/>
      <c r="G105" s="84"/>
      <c r="H105" s="84"/>
      <c r="I105" s="84"/>
      <c r="J105" s="84"/>
      <c r="K105" s="84"/>
      <c r="L105" s="84"/>
      <c r="M105" s="84"/>
      <c r="N105" s="84"/>
      <c r="P105" s="84"/>
      <c r="Q105" s="84"/>
      <c r="R105" s="84">
        <v>316</v>
      </c>
      <c r="S105" s="84"/>
      <c r="T105" s="84"/>
      <c r="U105" s="84"/>
      <c r="V105" s="84"/>
      <c r="W105" s="84"/>
      <c r="X105" s="84"/>
      <c r="Y105" s="84"/>
      <c r="Z105" s="84"/>
      <c r="AA105" s="84"/>
      <c r="AC105">
        <f t="shared" si="2"/>
        <v>0</v>
      </c>
    </row>
    <row r="106" spans="1:29">
      <c r="A106">
        <v>25</v>
      </c>
      <c r="B106">
        <v>105</v>
      </c>
      <c r="C106" s="84"/>
      <c r="D106" s="84"/>
      <c r="E106" s="84">
        <f>LEN('25'!H6)</f>
        <v>0</v>
      </c>
      <c r="F106" s="84"/>
      <c r="G106" s="84"/>
      <c r="H106" s="84"/>
      <c r="I106" s="84"/>
      <c r="J106" s="84"/>
      <c r="K106" s="84"/>
      <c r="L106" s="84"/>
      <c r="M106" s="84"/>
      <c r="N106" s="84"/>
      <c r="P106" s="84"/>
      <c r="Q106" s="84"/>
      <c r="R106" s="84">
        <v>270</v>
      </c>
      <c r="S106" s="84"/>
      <c r="T106" s="84"/>
      <c r="U106" s="84"/>
      <c r="V106" s="84"/>
      <c r="W106" s="84"/>
      <c r="X106" s="84"/>
      <c r="Y106" s="84"/>
      <c r="Z106" s="84"/>
      <c r="AA106" s="84"/>
      <c r="AC106">
        <f t="shared" si="2"/>
        <v>0</v>
      </c>
    </row>
    <row r="107" spans="1:29">
      <c r="A107">
        <v>25</v>
      </c>
      <c r="B107">
        <v>106</v>
      </c>
      <c r="C107" s="84"/>
      <c r="D107" s="84"/>
      <c r="E107" s="84">
        <f>LEN('25'!H7)</f>
        <v>59</v>
      </c>
      <c r="F107" s="84"/>
      <c r="G107" s="84"/>
      <c r="H107" s="84"/>
      <c r="I107" s="84"/>
      <c r="J107" s="84"/>
      <c r="K107" s="84"/>
      <c r="L107" s="84"/>
      <c r="M107" s="84"/>
      <c r="N107" s="84"/>
      <c r="P107" s="84"/>
      <c r="Q107" s="84"/>
      <c r="R107" s="84">
        <v>194</v>
      </c>
      <c r="S107" s="84"/>
      <c r="T107" s="84"/>
      <c r="U107" s="84"/>
      <c r="V107" s="84"/>
      <c r="W107" s="84"/>
      <c r="X107" s="84"/>
      <c r="Y107" s="84"/>
      <c r="Z107" s="84"/>
      <c r="AA107" s="84"/>
      <c r="AC107">
        <f t="shared" si="2"/>
        <v>0</v>
      </c>
    </row>
    <row r="108" spans="1:29">
      <c r="A108">
        <v>25</v>
      </c>
      <c r="B108">
        <v>107</v>
      </c>
      <c r="C108" s="84"/>
      <c r="D108" s="84"/>
      <c r="E108" s="84">
        <f>LEN('25'!H20)</f>
        <v>270</v>
      </c>
      <c r="F108" s="84"/>
      <c r="G108" s="84"/>
      <c r="H108" s="84"/>
      <c r="I108" s="84"/>
      <c r="J108" s="84"/>
      <c r="K108" s="84"/>
      <c r="L108" s="84"/>
      <c r="M108" s="84"/>
      <c r="N108" s="84"/>
      <c r="P108" s="84"/>
      <c r="Q108" s="84"/>
      <c r="R108" s="84">
        <v>199</v>
      </c>
      <c r="S108" s="84"/>
      <c r="T108" s="84"/>
      <c r="U108" s="84"/>
      <c r="V108" s="84"/>
      <c r="W108" s="84"/>
      <c r="X108" s="84"/>
      <c r="Y108" s="84"/>
      <c r="Z108" s="84"/>
      <c r="AA108" s="84"/>
      <c r="AC108">
        <f t="shared" si="2"/>
        <v>1</v>
      </c>
    </row>
    <row r="109" spans="1:29">
      <c r="A109">
        <v>25</v>
      </c>
      <c r="B109">
        <v>108</v>
      </c>
      <c r="C109" s="84"/>
      <c r="D109" s="84"/>
      <c r="E109" s="84">
        <f>LEN('25'!H21)</f>
        <v>123</v>
      </c>
      <c r="F109" s="84"/>
      <c r="G109" s="84"/>
      <c r="H109" s="84"/>
      <c r="I109" s="84"/>
      <c r="J109" s="84"/>
      <c r="K109" s="84"/>
      <c r="L109" s="84"/>
      <c r="M109" s="84"/>
      <c r="N109" s="84"/>
      <c r="P109" s="84"/>
      <c r="Q109" s="84"/>
      <c r="R109" s="84">
        <v>196</v>
      </c>
      <c r="S109" s="84"/>
      <c r="T109" s="84"/>
      <c r="U109" s="84"/>
      <c r="V109" s="84"/>
      <c r="W109" s="84"/>
      <c r="X109" s="84"/>
      <c r="Y109" s="84"/>
      <c r="Z109" s="84"/>
      <c r="AA109" s="84"/>
      <c r="AC109">
        <f t="shared" si="2"/>
        <v>0</v>
      </c>
    </row>
    <row r="110" spans="1:29">
      <c r="A110">
        <v>25</v>
      </c>
      <c r="B110">
        <v>109</v>
      </c>
      <c r="C110" s="84"/>
      <c r="D110" s="84"/>
      <c r="E110" s="84">
        <f>LEN('25'!H38)</f>
        <v>67</v>
      </c>
      <c r="F110" s="84"/>
      <c r="G110" s="84"/>
      <c r="H110" s="84"/>
      <c r="I110" s="84"/>
      <c r="J110" s="84"/>
      <c r="K110" s="84"/>
      <c r="L110" s="84"/>
      <c r="M110" s="84"/>
      <c r="N110" s="84"/>
      <c r="P110" s="84"/>
      <c r="Q110" s="84"/>
      <c r="R110" s="84">
        <v>161</v>
      </c>
      <c r="S110" s="84"/>
      <c r="T110" s="84"/>
      <c r="U110" s="84"/>
      <c r="V110" s="84"/>
      <c r="W110" s="84"/>
      <c r="X110" s="84"/>
      <c r="Y110" s="84"/>
      <c r="Z110" s="84"/>
      <c r="AA110" s="84"/>
      <c r="AC110">
        <f t="shared" si="2"/>
        <v>0</v>
      </c>
    </row>
    <row r="111" spans="1:29">
      <c r="A111">
        <v>26</v>
      </c>
      <c r="B111">
        <v>110</v>
      </c>
      <c r="C111" s="84"/>
      <c r="D111" s="84"/>
      <c r="E111" s="84">
        <f>LEN('26'!H5)</f>
        <v>0</v>
      </c>
      <c r="F111" s="84"/>
      <c r="G111" s="84"/>
      <c r="H111" s="84"/>
      <c r="I111" s="84"/>
      <c r="J111" s="84"/>
      <c r="K111" s="84"/>
      <c r="L111" s="84"/>
      <c r="M111" s="84"/>
      <c r="N111" s="84"/>
      <c r="P111" s="84"/>
      <c r="Q111" s="84"/>
      <c r="R111" s="84">
        <v>268</v>
      </c>
      <c r="S111" s="84"/>
      <c r="T111" s="84"/>
      <c r="U111" s="84"/>
      <c r="V111" s="84"/>
      <c r="W111" s="84"/>
      <c r="X111" s="84"/>
      <c r="Y111" s="84"/>
      <c r="Z111" s="84"/>
      <c r="AA111" s="84"/>
      <c r="AC111">
        <f t="shared" si="2"/>
        <v>0</v>
      </c>
    </row>
    <row r="112" spans="1:29">
      <c r="A112">
        <v>26</v>
      </c>
      <c r="B112">
        <v>111</v>
      </c>
      <c r="C112" s="84"/>
      <c r="D112" s="84"/>
      <c r="E112" s="84">
        <f>LEN('26'!H6)</f>
        <v>0</v>
      </c>
      <c r="F112" s="84"/>
      <c r="G112" s="84"/>
      <c r="H112" s="84"/>
      <c r="I112" s="84"/>
      <c r="J112" s="84"/>
      <c r="K112" s="84"/>
      <c r="L112" s="84"/>
      <c r="M112" s="84"/>
      <c r="N112" s="84"/>
      <c r="P112" s="84"/>
      <c r="Q112" s="84"/>
      <c r="R112" s="84">
        <v>262</v>
      </c>
      <c r="S112" s="84"/>
      <c r="T112" s="84"/>
      <c r="U112" s="84"/>
      <c r="V112" s="84"/>
      <c r="W112" s="84"/>
      <c r="X112" s="84"/>
      <c r="Y112" s="84"/>
      <c r="Z112" s="84"/>
      <c r="AA112" s="84"/>
      <c r="AC112">
        <f t="shared" si="2"/>
        <v>0</v>
      </c>
    </row>
    <row r="113" spans="1:29">
      <c r="A113">
        <v>26</v>
      </c>
      <c r="B113">
        <v>112</v>
      </c>
      <c r="C113" s="84"/>
      <c r="D113" s="84"/>
      <c r="E113" s="84">
        <f>LEN('26'!H7)</f>
        <v>104</v>
      </c>
      <c r="F113" s="84"/>
      <c r="G113" s="84"/>
      <c r="H113" s="84"/>
      <c r="I113" s="84"/>
      <c r="J113" s="84"/>
      <c r="K113" s="84"/>
      <c r="L113" s="84"/>
      <c r="M113" s="84"/>
      <c r="N113" s="84"/>
      <c r="P113" s="84"/>
      <c r="Q113" s="84"/>
      <c r="R113" s="84">
        <v>197</v>
      </c>
      <c r="S113" s="84"/>
      <c r="T113" s="84"/>
      <c r="U113" s="84"/>
      <c r="V113" s="84"/>
      <c r="W113" s="84"/>
      <c r="X113" s="84"/>
      <c r="Y113" s="84"/>
      <c r="Z113" s="84"/>
      <c r="AA113" s="84"/>
      <c r="AC113">
        <f t="shared" si="2"/>
        <v>0</v>
      </c>
    </row>
    <row r="114" spans="1:29">
      <c r="A114">
        <v>26</v>
      </c>
      <c r="B114">
        <v>113</v>
      </c>
      <c r="C114" s="84"/>
      <c r="D114" s="84"/>
      <c r="E114" s="84">
        <f>LEN('26'!H21)</f>
        <v>38</v>
      </c>
      <c r="F114" s="84"/>
      <c r="G114" s="84"/>
      <c r="H114" s="84"/>
      <c r="I114" s="84"/>
      <c r="J114" s="84"/>
      <c r="K114" s="84"/>
      <c r="L114" s="84"/>
      <c r="M114" s="84"/>
      <c r="N114" s="84"/>
      <c r="P114" s="84"/>
      <c r="Q114" s="84"/>
      <c r="R114" s="84">
        <v>151</v>
      </c>
      <c r="S114" s="84"/>
      <c r="T114" s="84"/>
      <c r="U114" s="84"/>
      <c r="V114" s="84"/>
      <c r="W114" s="84"/>
      <c r="X114" s="84"/>
      <c r="Y114" s="84"/>
      <c r="Z114" s="84"/>
      <c r="AA114" s="84"/>
      <c r="AC114">
        <f t="shared" si="2"/>
        <v>0</v>
      </c>
    </row>
    <row r="115" spans="1:29">
      <c r="A115">
        <v>27</v>
      </c>
      <c r="B115">
        <v>114</v>
      </c>
      <c r="C115" s="84"/>
      <c r="D115" s="84"/>
      <c r="E115" s="84">
        <f>LEN('27'!I5)</f>
        <v>0</v>
      </c>
      <c r="F115" s="84"/>
      <c r="G115" s="84"/>
      <c r="H115" s="84"/>
      <c r="I115" s="84"/>
      <c r="J115" s="84"/>
      <c r="K115" s="84"/>
      <c r="L115" s="84"/>
      <c r="M115" s="84"/>
      <c r="N115" s="84"/>
      <c r="P115" s="84"/>
      <c r="Q115" s="84"/>
      <c r="R115" s="84">
        <v>230</v>
      </c>
      <c r="S115" s="84"/>
      <c r="T115" s="84"/>
      <c r="U115" s="84"/>
      <c r="V115" s="84"/>
      <c r="W115" s="84"/>
      <c r="X115" s="84"/>
      <c r="Y115" s="84"/>
      <c r="Z115" s="84"/>
      <c r="AA115" s="84"/>
      <c r="AC115">
        <f t="shared" si="2"/>
        <v>0</v>
      </c>
    </row>
    <row r="116" spans="1:29">
      <c r="A116">
        <v>27</v>
      </c>
      <c r="B116">
        <v>115</v>
      </c>
      <c r="C116" s="84"/>
      <c r="D116" s="84"/>
      <c r="E116" s="84">
        <f>LEN('27'!I34)</f>
        <v>0</v>
      </c>
      <c r="F116" s="84"/>
      <c r="G116" s="84"/>
      <c r="H116" s="84"/>
      <c r="I116" s="84"/>
      <c r="J116" s="84"/>
      <c r="K116" s="84"/>
      <c r="L116" s="84"/>
      <c r="M116" s="84"/>
      <c r="N116" s="84"/>
      <c r="P116" s="84"/>
      <c r="Q116" s="84"/>
      <c r="R116" s="84">
        <v>156</v>
      </c>
      <c r="S116" s="84"/>
      <c r="T116" s="84"/>
      <c r="U116" s="84"/>
      <c r="V116" s="84"/>
      <c r="W116" s="84"/>
      <c r="X116" s="84"/>
      <c r="Y116" s="84"/>
      <c r="Z116" s="84"/>
      <c r="AA116" s="84"/>
      <c r="AC116">
        <f t="shared" si="2"/>
        <v>0</v>
      </c>
    </row>
    <row r="117" spans="1:29">
      <c r="A117">
        <v>27</v>
      </c>
      <c r="B117">
        <v>116</v>
      </c>
      <c r="C117" s="84"/>
      <c r="D117" s="84"/>
      <c r="E117" s="84">
        <f>LEN('27'!I35)</f>
        <v>0</v>
      </c>
      <c r="F117" s="84"/>
      <c r="G117" s="84"/>
      <c r="H117" s="84"/>
      <c r="I117" s="84"/>
      <c r="J117" s="84"/>
      <c r="K117" s="84"/>
      <c r="L117" s="84"/>
      <c r="M117" s="84"/>
      <c r="N117" s="84"/>
      <c r="P117" s="84"/>
      <c r="Q117" s="84"/>
      <c r="R117" s="84">
        <v>198</v>
      </c>
      <c r="S117" s="84"/>
      <c r="T117" s="84"/>
      <c r="U117" s="84"/>
      <c r="V117" s="84"/>
      <c r="W117" s="84"/>
      <c r="X117" s="84"/>
      <c r="Y117" s="84"/>
      <c r="Z117" s="84"/>
      <c r="AA117" s="84"/>
      <c r="AC117">
        <f t="shared" si="2"/>
        <v>0</v>
      </c>
    </row>
    <row r="118" spans="1:29">
      <c r="A118">
        <v>27</v>
      </c>
      <c r="B118">
        <v>117</v>
      </c>
      <c r="C118" s="84"/>
      <c r="D118" s="84"/>
      <c r="E118" s="84">
        <f>LEN('27'!I194)</f>
        <v>119</v>
      </c>
      <c r="F118" s="84"/>
      <c r="G118" s="84"/>
      <c r="H118" s="84"/>
      <c r="I118" s="84"/>
      <c r="J118" s="84"/>
      <c r="K118" s="84"/>
      <c r="L118" s="84"/>
      <c r="M118" s="84"/>
      <c r="N118" s="84"/>
      <c r="P118" s="84"/>
      <c r="Q118" s="84"/>
      <c r="R118" s="84">
        <v>155</v>
      </c>
      <c r="S118" s="84"/>
      <c r="T118" s="84"/>
      <c r="U118" s="84"/>
      <c r="V118" s="84"/>
      <c r="W118" s="84"/>
      <c r="X118" s="84"/>
      <c r="Y118" s="84"/>
      <c r="Z118" s="84"/>
      <c r="AA118" s="84"/>
      <c r="AC118">
        <f t="shared" si="2"/>
        <v>0</v>
      </c>
    </row>
    <row r="119" spans="1:29">
      <c r="A119">
        <v>28</v>
      </c>
      <c r="B119">
        <v>118</v>
      </c>
      <c r="C119" s="84"/>
      <c r="D119" s="84"/>
      <c r="E119" s="84">
        <f>LEN('28'!H6)</f>
        <v>0</v>
      </c>
      <c r="F119" s="84"/>
      <c r="G119" s="84"/>
      <c r="H119" s="84"/>
      <c r="I119" s="84"/>
      <c r="J119" s="84"/>
      <c r="K119" s="84"/>
      <c r="L119" s="84"/>
      <c r="M119" s="84"/>
      <c r="N119" s="84"/>
      <c r="P119" s="84"/>
      <c r="Q119" s="84"/>
      <c r="R119" s="84">
        <v>533</v>
      </c>
      <c r="S119" s="84"/>
      <c r="T119" s="84"/>
      <c r="U119" s="84"/>
      <c r="V119" s="84"/>
      <c r="W119" s="84"/>
      <c r="X119" s="84"/>
      <c r="Y119" s="84"/>
      <c r="Z119" s="84"/>
      <c r="AA119" s="84"/>
      <c r="AC119">
        <f t="shared" si="2"/>
        <v>0</v>
      </c>
    </row>
    <row r="120" spans="1:29">
      <c r="A120">
        <v>28</v>
      </c>
      <c r="B120">
        <v>119</v>
      </c>
      <c r="C120" s="84"/>
      <c r="D120" s="84"/>
      <c r="E120" s="84">
        <f>LEN('28'!H24)</f>
        <v>0</v>
      </c>
      <c r="F120" s="84"/>
      <c r="G120" s="84"/>
      <c r="H120" s="84"/>
      <c r="I120" s="84"/>
      <c r="J120" s="84"/>
      <c r="K120" s="84"/>
      <c r="L120" s="84"/>
      <c r="M120" s="84"/>
      <c r="N120" s="84"/>
      <c r="P120" s="84"/>
      <c r="Q120" s="84"/>
      <c r="R120" s="84">
        <v>151</v>
      </c>
      <c r="S120" s="84"/>
      <c r="T120" s="84"/>
      <c r="U120" s="84"/>
      <c r="V120" s="84"/>
      <c r="W120" s="84"/>
      <c r="X120" s="84"/>
      <c r="Y120" s="84"/>
      <c r="Z120" s="84"/>
      <c r="AA120" s="84"/>
      <c r="AC120">
        <f t="shared" si="2"/>
        <v>0</v>
      </c>
    </row>
    <row r="121" spans="1:29">
      <c r="A121">
        <v>29</v>
      </c>
      <c r="B121">
        <v>120</v>
      </c>
      <c r="C121" s="84"/>
      <c r="D121" s="84"/>
      <c r="E121" s="84"/>
      <c r="F121" s="84"/>
      <c r="G121" s="84"/>
      <c r="H121" s="84"/>
      <c r="I121" s="84"/>
      <c r="J121" s="84"/>
      <c r="K121" s="84"/>
      <c r="L121" s="84"/>
      <c r="M121" s="84"/>
      <c r="N121" s="84"/>
      <c r="P121" s="84"/>
      <c r="Q121" s="84"/>
      <c r="R121" s="84"/>
      <c r="S121" s="84"/>
      <c r="T121" s="84"/>
      <c r="U121" s="84"/>
      <c r="V121" s="84"/>
      <c r="W121" s="84"/>
      <c r="X121" s="84"/>
      <c r="Y121" s="84"/>
      <c r="Z121" s="84"/>
      <c r="AA121" s="84"/>
      <c r="AC121">
        <f t="shared" si="2"/>
        <v>0</v>
      </c>
    </row>
    <row r="122" spans="1:29">
      <c r="A122">
        <v>30</v>
      </c>
      <c r="B122">
        <v>121</v>
      </c>
      <c r="C122" s="84"/>
      <c r="D122" s="84"/>
      <c r="E122" s="84">
        <f>LEN('30'!I5)</f>
        <v>0</v>
      </c>
      <c r="F122" s="84"/>
      <c r="G122" s="84"/>
      <c r="H122" s="84"/>
      <c r="I122" s="84"/>
      <c r="J122" s="84"/>
      <c r="K122" s="84"/>
      <c r="L122" s="84"/>
      <c r="M122" s="84"/>
      <c r="N122" s="84"/>
      <c r="P122" s="84"/>
      <c r="Q122" s="84"/>
      <c r="R122" s="84">
        <v>204</v>
      </c>
      <c r="S122" s="84"/>
      <c r="T122" s="84"/>
      <c r="U122" s="84"/>
      <c r="V122" s="84"/>
      <c r="W122" s="84"/>
      <c r="X122" s="84"/>
      <c r="Y122" s="84"/>
      <c r="Z122" s="84"/>
      <c r="AA122" s="84"/>
      <c r="AC122">
        <f t="shared" si="2"/>
        <v>0</v>
      </c>
    </row>
    <row r="123" spans="1:29">
      <c r="A123">
        <v>30</v>
      </c>
      <c r="B123">
        <v>122</v>
      </c>
      <c r="C123" s="84"/>
      <c r="D123" s="84"/>
      <c r="E123" s="84">
        <f>LEN('30'!I32)</f>
        <v>9</v>
      </c>
      <c r="F123" s="84"/>
      <c r="G123" s="84"/>
      <c r="H123" s="84"/>
      <c r="I123" s="84"/>
      <c r="J123" s="84"/>
      <c r="K123" s="84"/>
      <c r="L123" s="84"/>
      <c r="M123" s="84"/>
      <c r="N123" s="84"/>
      <c r="P123" s="84"/>
      <c r="Q123" s="84"/>
      <c r="R123" s="84">
        <v>175</v>
      </c>
      <c r="S123" s="84"/>
      <c r="T123" s="84"/>
      <c r="U123" s="84"/>
      <c r="V123" s="84"/>
      <c r="W123" s="84"/>
      <c r="X123" s="84"/>
      <c r="Y123" s="84"/>
      <c r="Z123" s="84"/>
      <c r="AA123" s="84"/>
      <c r="AC123">
        <f t="shared" si="2"/>
        <v>0</v>
      </c>
    </row>
    <row r="124" spans="1:29">
      <c r="A124">
        <v>31</v>
      </c>
      <c r="B124">
        <v>123</v>
      </c>
      <c r="C124" s="84"/>
      <c r="D124" s="84"/>
      <c r="E124" s="84">
        <f>LEN('31'!H5)</f>
        <v>29</v>
      </c>
      <c r="F124" s="84"/>
      <c r="G124" s="84"/>
      <c r="H124" s="84"/>
      <c r="I124" s="84"/>
      <c r="J124" s="84"/>
      <c r="K124" s="84"/>
      <c r="L124" s="84"/>
      <c r="M124" s="84"/>
      <c r="N124" s="84"/>
      <c r="P124" s="84"/>
      <c r="Q124" s="84"/>
      <c r="R124" s="84">
        <v>360</v>
      </c>
      <c r="S124" s="84"/>
      <c r="T124" s="84"/>
      <c r="U124" s="84"/>
      <c r="V124" s="84"/>
      <c r="W124" s="84"/>
      <c r="X124" s="84"/>
      <c r="Y124" s="84"/>
      <c r="Z124" s="84"/>
      <c r="AA124" s="84"/>
      <c r="AC124">
        <f t="shared" si="2"/>
        <v>0</v>
      </c>
    </row>
    <row r="125" spans="1:29">
      <c r="A125">
        <v>1</v>
      </c>
      <c r="B125">
        <v>124</v>
      </c>
      <c r="C125" s="84"/>
      <c r="D125" s="84"/>
      <c r="E125" s="84"/>
      <c r="F125" s="84"/>
      <c r="G125" s="84"/>
      <c r="H125" s="84"/>
      <c r="I125" s="84"/>
      <c r="J125" s="84"/>
      <c r="K125" s="84"/>
      <c r="L125" s="84"/>
      <c r="M125" s="84"/>
      <c r="N125" s="84"/>
      <c r="P125" s="84"/>
      <c r="Q125" s="84"/>
      <c r="R125" s="84"/>
      <c r="S125" s="84"/>
      <c r="T125" s="84"/>
      <c r="U125" s="84"/>
      <c r="V125" s="84"/>
      <c r="W125" s="84"/>
      <c r="X125" s="84"/>
      <c r="Y125" s="84"/>
      <c r="Z125" s="84"/>
      <c r="AA125" s="84"/>
      <c r="AC125">
        <f t="shared" si="2"/>
        <v>0</v>
      </c>
    </row>
    <row r="126" spans="1:29">
      <c r="A126">
        <v>1</v>
      </c>
      <c r="B126">
        <v>125</v>
      </c>
      <c r="C126" s="84"/>
      <c r="D126" s="84"/>
      <c r="E126" s="84">
        <f>LEN('1'!D22)</f>
        <v>4</v>
      </c>
      <c r="F126" s="84"/>
      <c r="G126" s="84"/>
      <c r="H126" s="84"/>
      <c r="I126" s="84"/>
      <c r="J126" s="84"/>
      <c r="K126" s="84"/>
      <c r="L126" s="84"/>
      <c r="M126" s="84"/>
      <c r="N126" s="84"/>
      <c r="P126" s="84"/>
      <c r="Q126" s="84"/>
      <c r="R126" s="84">
        <v>26</v>
      </c>
      <c r="S126" s="84"/>
      <c r="T126" s="84"/>
      <c r="U126" s="84"/>
      <c r="V126" s="84"/>
      <c r="W126" s="84"/>
      <c r="X126" s="84"/>
      <c r="Y126" s="84"/>
      <c r="Z126" s="84"/>
      <c r="AA126" s="84"/>
      <c r="AC126">
        <f t="shared" si="2"/>
        <v>0</v>
      </c>
    </row>
    <row r="127" spans="1:29">
      <c r="A127">
        <v>1</v>
      </c>
      <c r="B127">
        <v>125</v>
      </c>
      <c r="C127" s="84"/>
      <c r="D127" s="84"/>
      <c r="E127" s="84">
        <f>LEN('1'!D23)</f>
        <v>4</v>
      </c>
      <c r="F127" s="84"/>
      <c r="G127" s="84"/>
      <c r="H127" s="84"/>
      <c r="I127" s="84"/>
      <c r="J127" s="84"/>
      <c r="K127" s="84"/>
      <c r="L127" s="84"/>
      <c r="M127" s="84"/>
      <c r="N127" s="84"/>
      <c r="P127" s="84"/>
      <c r="Q127" s="84"/>
      <c r="R127" s="84">
        <v>24</v>
      </c>
      <c r="S127" s="84"/>
      <c r="T127" s="84"/>
      <c r="U127" s="84"/>
      <c r="V127" s="84"/>
      <c r="W127" s="84"/>
      <c r="X127" s="84"/>
      <c r="Y127" s="84"/>
      <c r="Z127" s="84"/>
      <c r="AA127" s="84"/>
      <c r="AC127">
        <f>IF(OR(C127&gt;P127,D127&gt;Q127,E127&gt;R127),1,0)</f>
        <v>0</v>
      </c>
    </row>
    <row r="128" spans="1:29">
      <c r="A128">
        <v>1</v>
      </c>
      <c r="B128">
        <v>125</v>
      </c>
      <c r="C128" s="84"/>
      <c r="D128" s="84"/>
      <c r="E128" s="84">
        <f>LEN('1'!D24)</f>
        <v>0</v>
      </c>
      <c r="F128" s="84"/>
      <c r="G128" s="84"/>
      <c r="H128" s="84"/>
      <c r="I128" s="84"/>
      <c r="J128" s="84"/>
      <c r="K128" s="84"/>
      <c r="L128" s="84"/>
      <c r="M128" s="84"/>
      <c r="N128" s="84"/>
      <c r="P128" s="84"/>
      <c r="Q128" s="84"/>
      <c r="R128" s="84">
        <v>24</v>
      </c>
      <c r="S128" s="84"/>
      <c r="T128" s="84"/>
      <c r="U128" s="84"/>
      <c r="V128" s="84"/>
      <c r="W128" s="84"/>
      <c r="X128" s="84"/>
      <c r="Y128" s="84"/>
      <c r="Z128" s="84"/>
      <c r="AA128" s="84"/>
      <c r="AC128">
        <f>IF(OR(C128&gt;P128,D128&gt;Q128,E128&gt;R128),1,0)</f>
        <v>0</v>
      </c>
    </row>
    <row r="129" spans="1:29">
      <c r="A129">
        <v>2</v>
      </c>
      <c r="B129">
        <v>126</v>
      </c>
      <c r="C129" s="84"/>
      <c r="D129" s="84"/>
      <c r="E129" s="84"/>
      <c r="F129" s="84"/>
      <c r="G129" s="84"/>
      <c r="H129" s="84"/>
      <c r="I129" s="84"/>
      <c r="J129" s="84"/>
      <c r="K129" s="84"/>
      <c r="L129" s="84"/>
      <c r="M129" s="84"/>
      <c r="N129" s="84"/>
      <c r="P129" s="84"/>
      <c r="Q129" s="84"/>
      <c r="R129" s="84"/>
      <c r="S129" s="84"/>
      <c r="T129" s="84"/>
      <c r="U129" s="84"/>
      <c r="V129" s="84"/>
      <c r="W129" s="84"/>
      <c r="X129" s="84"/>
      <c r="Y129" s="84"/>
      <c r="Z129" s="84"/>
      <c r="AA129" s="84"/>
      <c r="AC129">
        <f t="shared" si="2"/>
        <v>0</v>
      </c>
    </row>
    <row r="130" spans="1:29">
      <c r="A130">
        <v>2</v>
      </c>
      <c r="B130">
        <v>127</v>
      </c>
      <c r="C130" s="84"/>
      <c r="D130" s="84"/>
      <c r="E130" s="84"/>
      <c r="F130" s="84"/>
      <c r="G130" s="84"/>
      <c r="H130" s="84"/>
      <c r="I130" s="84"/>
      <c r="J130" s="84"/>
      <c r="K130" s="84"/>
      <c r="L130" s="84"/>
      <c r="M130" s="84"/>
      <c r="N130" s="84"/>
      <c r="P130" s="84"/>
      <c r="Q130" s="84"/>
      <c r="R130" s="84"/>
      <c r="S130" s="84"/>
      <c r="T130" s="84"/>
      <c r="U130" s="84"/>
      <c r="V130" s="84"/>
      <c r="W130" s="84"/>
      <c r="X130" s="84"/>
      <c r="Y130" s="84"/>
      <c r="Z130" s="84"/>
      <c r="AA130" s="84"/>
      <c r="AC130">
        <f t="shared" si="2"/>
        <v>0</v>
      </c>
    </row>
    <row r="131" spans="1:29">
      <c r="A131">
        <v>2</v>
      </c>
      <c r="B131">
        <v>128</v>
      </c>
      <c r="C131" s="84">
        <f>LEN('2'!F11)</f>
        <v>0</v>
      </c>
      <c r="D131" s="84"/>
      <c r="E131" s="84"/>
      <c r="F131" s="84"/>
      <c r="G131" s="84"/>
      <c r="H131" s="84"/>
      <c r="I131" s="84"/>
      <c r="J131" s="84"/>
      <c r="K131" s="84"/>
      <c r="L131" s="84"/>
      <c r="M131" s="84"/>
      <c r="N131" s="84"/>
      <c r="P131" s="84">
        <v>47</v>
      </c>
      <c r="Q131" s="84"/>
      <c r="R131" s="84"/>
      <c r="S131" s="84"/>
      <c r="T131" s="84"/>
      <c r="U131" s="84"/>
      <c r="V131" s="84"/>
      <c r="W131" s="84"/>
      <c r="X131" s="84"/>
      <c r="Y131" s="84"/>
      <c r="Z131" s="84"/>
      <c r="AA131" s="84"/>
      <c r="AC131">
        <f t="shared" si="2"/>
        <v>0</v>
      </c>
    </row>
    <row r="132" spans="1:29">
      <c r="A132">
        <v>3</v>
      </c>
      <c r="B132">
        <v>129</v>
      </c>
      <c r="C132" s="84"/>
      <c r="D132" s="84"/>
      <c r="E132" s="84"/>
      <c r="F132" s="84"/>
      <c r="G132" s="84"/>
      <c r="H132" s="84"/>
      <c r="I132" s="84"/>
      <c r="J132" s="84"/>
      <c r="K132" s="84"/>
      <c r="L132" s="84"/>
      <c r="M132" s="84"/>
      <c r="N132" s="84"/>
      <c r="P132" s="84"/>
      <c r="Q132" s="84"/>
      <c r="R132" s="84"/>
      <c r="S132" s="84"/>
      <c r="T132" s="84"/>
      <c r="U132" s="84"/>
      <c r="V132" s="84"/>
      <c r="W132" s="84"/>
      <c r="X132" s="84"/>
      <c r="Y132" s="84"/>
      <c r="Z132" s="84"/>
      <c r="AA132" s="84"/>
      <c r="AC132">
        <f t="shared" si="2"/>
        <v>0</v>
      </c>
    </row>
    <row r="133" spans="1:29">
      <c r="A133">
        <v>3</v>
      </c>
      <c r="B133">
        <v>130</v>
      </c>
      <c r="C133" s="84"/>
      <c r="D133" s="84"/>
      <c r="E133" s="84"/>
      <c r="F133" s="84"/>
      <c r="G133" s="84"/>
      <c r="H133" s="84"/>
      <c r="I133" s="84"/>
      <c r="J133" s="84"/>
      <c r="K133" s="84"/>
      <c r="L133" s="84"/>
      <c r="M133" s="84"/>
      <c r="N133" s="84"/>
      <c r="P133" s="84"/>
      <c r="Q133" s="84"/>
      <c r="R133" s="84"/>
      <c r="S133" s="84"/>
      <c r="T133" s="84"/>
      <c r="U133" s="84"/>
      <c r="V133" s="84"/>
      <c r="W133" s="84"/>
      <c r="X133" s="84"/>
      <c r="Y133" s="84"/>
      <c r="Z133" s="84"/>
      <c r="AA133" s="84"/>
      <c r="AC133">
        <f t="shared" si="2"/>
        <v>0</v>
      </c>
    </row>
    <row r="134" spans="1:29">
      <c r="A134">
        <v>4</v>
      </c>
      <c r="B134">
        <v>131</v>
      </c>
      <c r="C134" s="84"/>
      <c r="D134" s="84">
        <f>LEN('4'!D9)</f>
        <v>1</v>
      </c>
      <c r="E134" s="84"/>
      <c r="F134" s="84"/>
      <c r="G134" s="84"/>
      <c r="H134" s="84"/>
      <c r="I134" s="84"/>
      <c r="J134" s="84"/>
      <c r="K134" s="84"/>
      <c r="L134" s="84"/>
      <c r="M134" s="84"/>
      <c r="N134" s="84"/>
      <c r="P134" s="84"/>
      <c r="Q134" s="84">
        <v>25</v>
      </c>
      <c r="R134" s="84"/>
      <c r="S134" s="84"/>
      <c r="T134" s="84"/>
      <c r="U134" s="84"/>
      <c r="V134" s="84"/>
      <c r="W134" s="84"/>
      <c r="X134" s="84"/>
      <c r="Y134" s="84"/>
      <c r="Z134" s="84"/>
      <c r="AA134" s="84"/>
      <c r="AC134">
        <f t="shared" si="2"/>
        <v>0</v>
      </c>
    </row>
    <row r="135" spans="1:29">
      <c r="A135">
        <v>4</v>
      </c>
      <c r="B135">
        <v>132</v>
      </c>
      <c r="C135" s="84"/>
      <c r="D135" s="84">
        <f>LEN('4'!D10)</f>
        <v>1</v>
      </c>
      <c r="E135" s="84"/>
      <c r="F135" s="84"/>
      <c r="G135" s="84"/>
      <c r="H135" s="84"/>
      <c r="I135" s="84"/>
      <c r="J135" s="84"/>
      <c r="K135" s="84"/>
      <c r="L135" s="84"/>
      <c r="M135" s="84"/>
      <c r="N135" s="84"/>
      <c r="P135" s="84"/>
      <c r="Q135" s="84">
        <v>25</v>
      </c>
      <c r="R135" s="84"/>
      <c r="S135" s="84"/>
      <c r="T135" s="84"/>
      <c r="U135" s="84"/>
      <c r="V135" s="84"/>
      <c r="W135" s="84"/>
      <c r="X135" s="84"/>
      <c r="Y135" s="84"/>
      <c r="Z135" s="84"/>
      <c r="AA135" s="84"/>
      <c r="AC135">
        <f t="shared" si="2"/>
        <v>0</v>
      </c>
    </row>
    <row r="136" spans="1:29">
      <c r="A136">
        <v>4</v>
      </c>
      <c r="B136">
        <v>133</v>
      </c>
      <c r="C136" s="84"/>
      <c r="D136" s="84">
        <f>LEN('4'!D11)</f>
        <v>1</v>
      </c>
      <c r="E136" s="84"/>
      <c r="F136" s="84"/>
      <c r="G136" s="84"/>
      <c r="H136" s="84"/>
      <c r="I136" s="84"/>
      <c r="J136" s="84"/>
      <c r="K136" s="84"/>
      <c r="L136" s="84"/>
      <c r="M136" s="84"/>
      <c r="N136" s="84"/>
      <c r="P136" s="84"/>
      <c r="Q136" s="84">
        <v>25</v>
      </c>
      <c r="R136" s="84"/>
      <c r="S136" s="84"/>
      <c r="T136" s="84"/>
      <c r="U136" s="84"/>
      <c r="V136" s="84"/>
      <c r="W136" s="84"/>
      <c r="X136" s="84"/>
      <c r="Y136" s="84"/>
      <c r="Z136" s="84"/>
      <c r="AA136" s="84"/>
      <c r="AC136">
        <f t="shared" si="2"/>
        <v>0</v>
      </c>
    </row>
    <row r="137" spans="1:29">
      <c r="A137">
        <v>4</v>
      </c>
      <c r="B137">
        <v>134</v>
      </c>
      <c r="C137" s="84"/>
      <c r="D137" s="84">
        <f>LEN('4'!D12)</f>
        <v>1</v>
      </c>
      <c r="E137" s="84"/>
      <c r="F137" s="84"/>
      <c r="G137" s="84"/>
      <c r="H137" s="84"/>
      <c r="I137" s="84"/>
      <c r="J137" s="84"/>
      <c r="K137" s="84"/>
      <c r="L137" s="84"/>
      <c r="M137" s="84"/>
      <c r="N137" s="84"/>
      <c r="P137" s="84"/>
      <c r="Q137" s="84">
        <v>25</v>
      </c>
      <c r="R137" s="84"/>
      <c r="S137" s="84"/>
      <c r="T137" s="84"/>
      <c r="U137" s="84"/>
      <c r="V137" s="84"/>
      <c r="W137" s="84"/>
      <c r="X137" s="84"/>
      <c r="Y137" s="84"/>
      <c r="Z137" s="84"/>
      <c r="AA137" s="84"/>
      <c r="AC137">
        <f t="shared" si="2"/>
        <v>0</v>
      </c>
    </row>
    <row r="138" spans="1:29">
      <c r="A138">
        <v>4</v>
      </c>
      <c r="B138">
        <v>135</v>
      </c>
      <c r="C138" s="84"/>
      <c r="D138" s="84">
        <f>LEN('4'!D13)</f>
        <v>1</v>
      </c>
      <c r="E138" s="84"/>
      <c r="F138" s="84"/>
      <c r="G138" s="84"/>
      <c r="H138" s="84"/>
      <c r="I138" s="84"/>
      <c r="J138" s="84"/>
      <c r="K138" s="84"/>
      <c r="L138" s="84"/>
      <c r="M138" s="84"/>
      <c r="N138" s="84"/>
      <c r="P138" s="84"/>
      <c r="Q138" s="84">
        <v>25</v>
      </c>
      <c r="R138" s="84"/>
      <c r="S138" s="84"/>
      <c r="T138" s="84"/>
      <c r="U138" s="84"/>
      <c r="V138" s="84"/>
      <c r="W138" s="84"/>
      <c r="X138" s="84"/>
      <c r="Y138" s="84"/>
      <c r="Z138" s="84"/>
      <c r="AA138" s="84"/>
      <c r="AC138">
        <f t="shared" si="2"/>
        <v>0</v>
      </c>
    </row>
    <row r="139" spans="1:29">
      <c r="A139">
        <v>4</v>
      </c>
      <c r="B139">
        <v>136</v>
      </c>
      <c r="C139" s="84">
        <f>LEN('4'!C15)</f>
        <v>0</v>
      </c>
      <c r="D139" s="84"/>
      <c r="E139" s="84"/>
      <c r="F139" s="84"/>
      <c r="G139" s="84"/>
      <c r="H139" s="84"/>
      <c r="I139" s="84"/>
      <c r="J139" s="84"/>
      <c r="K139" s="84"/>
      <c r="L139" s="84"/>
      <c r="M139" s="84"/>
      <c r="N139" s="84"/>
      <c r="P139" s="84">
        <v>99</v>
      </c>
      <c r="Q139" s="84"/>
      <c r="R139" s="84"/>
      <c r="S139" s="84"/>
      <c r="T139" s="84"/>
      <c r="U139" s="84"/>
      <c r="V139" s="84"/>
      <c r="W139" s="84"/>
      <c r="X139" s="84"/>
      <c r="Y139" s="84"/>
      <c r="Z139" s="84"/>
      <c r="AA139" s="84"/>
      <c r="AC139">
        <f t="shared" si="2"/>
        <v>0</v>
      </c>
    </row>
    <row r="140" spans="1:29">
      <c r="A140">
        <v>4</v>
      </c>
      <c r="B140">
        <v>137</v>
      </c>
      <c r="C140" s="84"/>
      <c r="D140" s="84"/>
      <c r="E140" s="84"/>
      <c r="F140" s="84"/>
      <c r="G140" s="84"/>
      <c r="H140" s="84"/>
      <c r="I140" s="84"/>
      <c r="J140" s="84"/>
      <c r="K140" s="84"/>
      <c r="L140" s="84"/>
      <c r="M140" s="84"/>
      <c r="N140" s="84"/>
      <c r="P140" s="84"/>
      <c r="Q140" s="84"/>
      <c r="R140" s="84"/>
      <c r="S140" s="84"/>
      <c r="T140" s="84"/>
      <c r="U140" s="84"/>
      <c r="V140" s="84"/>
      <c r="W140" s="84"/>
      <c r="X140" s="84"/>
      <c r="Y140" s="84"/>
      <c r="Z140" s="84"/>
      <c r="AA140" s="84"/>
      <c r="AC140">
        <f t="shared" si="2"/>
        <v>0</v>
      </c>
    </row>
    <row r="141" spans="1:29">
      <c r="A141">
        <v>4</v>
      </c>
      <c r="B141">
        <v>138</v>
      </c>
      <c r="C141" s="84" t="e">
        <f>LEN('4'!#REF!)</f>
        <v>#REF!</v>
      </c>
      <c r="D141" s="84"/>
      <c r="E141" s="84"/>
      <c r="F141" s="84"/>
      <c r="G141" s="84"/>
      <c r="H141" s="84"/>
      <c r="I141" s="84"/>
      <c r="J141" s="84"/>
      <c r="K141" s="84"/>
      <c r="L141" s="84"/>
      <c r="M141" s="84"/>
      <c r="N141" s="84"/>
      <c r="P141" s="84">
        <v>271</v>
      </c>
      <c r="Q141" s="84"/>
      <c r="R141" s="84"/>
      <c r="S141" s="84"/>
      <c r="T141" s="84"/>
      <c r="U141" s="84"/>
      <c r="V141" s="84"/>
      <c r="W141" s="84"/>
      <c r="X141" s="84"/>
      <c r="Y141" s="84"/>
      <c r="Z141" s="84"/>
      <c r="AA141" s="84"/>
      <c r="AC141" t="e">
        <f t="shared" si="2"/>
        <v>#REF!</v>
      </c>
    </row>
    <row r="142" spans="1:29">
      <c r="A142">
        <v>5</v>
      </c>
      <c r="B142">
        <v>139</v>
      </c>
      <c r="C142" s="84"/>
      <c r="D142" s="84"/>
      <c r="E142" s="84"/>
      <c r="F142" s="84"/>
      <c r="G142" s="84"/>
      <c r="H142" s="84"/>
      <c r="I142" s="84"/>
      <c r="J142" s="84"/>
      <c r="K142" s="84"/>
      <c r="L142" s="84"/>
      <c r="M142" s="84"/>
      <c r="N142" s="84"/>
      <c r="P142" s="84"/>
      <c r="Q142" s="84"/>
      <c r="R142" s="84"/>
      <c r="S142" s="84"/>
      <c r="T142" s="84"/>
      <c r="U142" s="84"/>
      <c r="V142" s="84"/>
      <c r="W142" s="84"/>
      <c r="X142" s="84"/>
      <c r="Y142" s="84"/>
      <c r="Z142" s="84"/>
      <c r="AA142" s="84"/>
      <c r="AC142">
        <f t="shared" si="2"/>
        <v>0</v>
      </c>
    </row>
    <row r="143" spans="1:29">
      <c r="A143">
        <v>5</v>
      </c>
      <c r="B143">
        <v>140</v>
      </c>
      <c r="C143" s="84">
        <f>LEN('5'!E23)</f>
        <v>917</v>
      </c>
      <c r="D143" s="84"/>
      <c r="E143" s="84"/>
      <c r="F143" s="84"/>
      <c r="G143" s="84"/>
      <c r="H143" s="84"/>
      <c r="I143" s="84"/>
      <c r="J143" s="84"/>
      <c r="K143" s="84"/>
      <c r="L143" s="84"/>
      <c r="M143" s="84"/>
      <c r="N143" s="84"/>
      <c r="P143" s="84">
        <v>171</v>
      </c>
      <c r="Q143" s="84"/>
      <c r="R143" s="84"/>
      <c r="S143" s="84"/>
      <c r="T143" s="84"/>
      <c r="U143" s="84"/>
      <c r="V143" s="84"/>
      <c r="W143" s="84"/>
      <c r="X143" s="84"/>
      <c r="Y143" s="84"/>
      <c r="Z143" s="84"/>
      <c r="AA143" s="84"/>
      <c r="AC143">
        <f t="shared" si="2"/>
        <v>1</v>
      </c>
    </row>
    <row r="144" spans="1:29">
      <c r="A144">
        <v>5</v>
      </c>
      <c r="B144">
        <v>141</v>
      </c>
      <c r="C144" s="84"/>
      <c r="D144" s="84"/>
      <c r="E144" s="84"/>
      <c r="F144" s="84"/>
      <c r="G144" s="84"/>
      <c r="H144" s="84"/>
      <c r="I144" s="84"/>
      <c r="J144" s="84"/>
      <c r="K144" s="84"/>
      <c r="L144" s="84"/>
      <c r="M144" s="84"/>
      <c r="N144" s="84"/>
      <c r="P144" s="84"/>
      <c r="Q144" s="84"/>
      <c r="R144" s="84"/>
      <c r="S144" s="84"/>
      <c r="T144" s="84"/>
      <c r="U144" s="84"/>
      <c r="V144" s="84"/>
      <c r="W144" s="84"/>
      <c r="X144" s="84"/>
      <c r="Y144" s="84"/>
      <c r="Z144" s="84"/>
      <c r="AA144" s="84"/>
      <c r="AC144">
        <f t="shared" si="2"/>
        <v>0</v>
      </c>
    </row>
    <row r="145" spans="1:29">
      <c r="A145">
        <v>6</v>
      </c>
      <c r="B145">
        <v>142</v>
      </c>
      <c r="C145" s="84"/>
      <c r="D145" s="84"/>
      <c r="E145" s="84"/>
      <c r="F145" s="84"/>
      <c r="G145" s="84"/>
      <c r="H145" s="84"/>
      <c r="I145" s="84"/>
      <c r="J145" s="84"/>
      <c r="K145" s="84"/>
      <c r="L145" s="84"/>
      <c r="M145" s="84"/>
      <c r="N145" s="84"/>
      <c r="P145" s="84"/>
      <c r="Q145" s="84"/>
      <c r="R145" s="84"/>
      <c r="S145" s="84"/>
      <c r="T145" s="84"/>
      <c r="U145" s="84"/>
      <c r="V145" s="84"/>
      <c r="W145" s="84"/>
      <c r="X145" s="84"/>
      <c r="Y145" s="84"/>
      <c r="Z145" s="84"/>
      <c r="AA145" s="84"/>
      <c r="AC145">
        <f t="shared" si="2"/>
        <v>0</v>
      </c>
    </row>
    <row r="146" spans="1:29">
      <c r="A146">
        <v>6</v>
      </c>
      <c r="B146">
        <v>143</v>
      </c>
      <c r="C146" s="84"/>
      <c r="D146" s="84"/>
      <c r="E146" s="84"/>
      <c r="F146" s="84"/>
      <c r="G146" s="84"/>
      <c r="H146" s="84"/>
      <c r="I146" s="84"/>
      <c r="J146" s="84"/>
      <c r="K146" s="84"/>
      <c r="L146" s="84"/>
      <c r="M146" s="84"/>
      <c r="N146" s="84"/>
      <c r="P146" s="84"/>
      <c r="Q146" s="84"/>
      <c r="R146" s="84"/>
      <c r="S146" s="84"/>
      <c r="T146" s="84"/>
      <c r="U146" s="84"/>
      <c r="V146" s="84"/>
      <c r="W146" s="84"/>
      <c r="X146" s="84"/>
      <c r="Y146" s="84"/>
      <c r="Z146" s="84"/>
      <c r="AA146" s="84"/>
      <c r="AC146">
        <f t="shared" si="2"/>
        <v>0</v>
      </c>
    </row>
    <row r="147" spans="1:29">
      <c r="A147">
        <v>6</v>
      </c>
      <c r="B147">
        <v>144</v>
      </c>
      <c r="C147" s="84"/>
      <c r="D147" s="84"/>
      <c r="E147" s="84"/>
      <c r="F147" s="84"/>
      <c r="G147" s="84"/>
      <c r="H147" s="84"/>
      <c r="I147" s="84"/>
      <c r="J147" s="84"/>
      <c r="K147" s="84"/>
      <c r="L147" s="84"/>
      <c r="M147" s="84"/>
      <c r="N147" s="84"/>
      <c r="P147" s="84"/>
      <c r="Q147" s="84"/>
      <c r="R147" s="84"/>
      <c r="S147" s="84"/>
      <c r="T147" s="84"/>
      <c r="U147" s="84"/>
      <c r="V147" s="84"/>
      <c r="W147" s="84"/>
      <c r="X147" s="84"/>
      <c r="Y147" s="84"/>
      <c r="Z147" s="84"/>
      <c r="AA147" s="84"/>
      <c r="AC147">
        <f t="shared" si="2"/>
        <v>0</v>
      </c>
    </row>
    <row r="148" spans="1:29">
      <c r="A148">
        <v>6</v>
      </c>
      <c r="B148">
        <v>145</v>
      </c>
      <c r="C148" s="84">
        <f>LEN('6'!B11)</f>
        <v>0</v>
      </c>
      <c r="D148" s="84"/>
      <c r="E148" s="84"/>
      <c r="F148" s="84"/>
      <c r="G148" s="84"/>
      <c r="H148" s="84"/>
      <c r="I148" s="84"/>
      <c r="J148" s="84"/>
      <c r="K148" s="84"/>
      <c r="L148" s="84"/>
      <c r="M148" s="84"/>
      <c r="N148" s="84"/>
      <c r="P148" s="84">
        <v>89</v>
      </c>
      <c r="Q148" s="84"/>
      <c r="R148" s="84"/>
      <c r="S148" s="84"/>
      <c r="T148" s="84"/>
      <c r="U148" s="84"/>
      <c r="V148" s="84"/>
      <c r="W148" s="84"/>
      <c r="X148" s="84"/>
      <c r="Y148" s="84"/>
      <c r="Z148" s="84"/>
      <c r="AA148" s="84"/>
      <c r="AC148">
        <f t="shared" si="2"/>
        <v>0</v>
      </c>
    </row>
    <row r="149" spans="1:29">
      <c r="A149">
        <v>7</v>
      </c>
      <c r="B149">
        <v>146</v>
      </c>
      <c r="C149" s="84"/>
      <c r="D149" s="84"/>
      <c r="E149" s="84"/>
      <c r="F149" s="84"/>
      <c r="G149" s="84"/>
      <c r="H149" s="84"/>
      <c r="I149" s="84"/>
      <c r="J149" s="84"/>
      <c r="K149" s="84"/>
      <c r="L149" s="84"/>
      <c r="M149" s="84"/>
      <c r="N149" s="84"/>
      <c r="P149" s="84"/>
      <c r="Q149" s="84"/>
      <c r="R149" s="84"/>
      <c r="S149" s="84"/>
      <c r="T149" s="84"/>
      <c r="U149" s="84"/>
      <c r="V149" s="84"/>
      <c r="W149" s="84"/>
      <c r="X149" s="84"/>
      <c r="Y149" s="84"/>
      <c r="Z149" s="84"/>
      <c r="AA149" s="84"/>
      <c r="AC149">
        <f t="shared" si="2"/>
        <v>0</v>
      </c>
    </row>
    <row r="150" spans="1:29">
      <c r="A150">
        <v>7</v>
      </c>
      <c r="B150">
        <v>147</v>
      </c>
      <c r="C150" s="84"/>
      <c r="D150" s="84"/>
      <c r="E150" s="84"/>
      <c r="F150" s="84"/>
      <c r="G150" s="84"/>
      <c r="H150" s="84"/>
      <c r="I150" s="84"/>
      <c r="J150" s="84"/>
      <c r="K150" s="84"/>
      <c r="L150" s="84"/>
      <c r="M150" s="84"/>
      <c r="N150" s="84"/>
      <c r="P150" s="84"/>
      <c r="Q150" s="84"/>
      <c r="R150" s="84"/>
      <c r="S150" s="84"/>
      <c r="T150" s="84"/>
      <c r="U150" s="84"/>
      <c r="V150" s="84"/>
      <c r="W150" s="84"/>
      <c r="X150" s="84"/>
      <c r="Y150" s="84"/>
      <c r="Z150" s="84"/>
      <c r="AA150" s="84"/>
      <c r="AC150">
        <f t="shared" si="2"/>
        <v>0</v>
      </c>
    </row>
    <row r="151" spans="1:29">
      <c r="A151">
        <v>8</v>
      </c>
      <c r="B151">
        <v>148</v>
      </c>
      <c r="C151" s="84"/>
      <c r="D151" s="84"/>
      <c r="E151" s="84"/>
      <c r="F151" s="84"/>
      <c r="G151" s="84"/>
      <c r="H151" s="84"/>
      <c r="I151" s="84"/>
      <c r="J151" s="84"/>
      <c r="K151" s="84"/>
      <c r="L151" s="84"/>
      <c r="M151" s="84"/>
      <c r="N151" s="84"/>
      <c r="P151" s="84"/>
      <c r="Q151" s="84"/>
      <c r="R151" s="84"/>
      <c r="S151" s="84"/>
      <c r="T151" s="84"/>
      <c r="U151" s="84"/>
      <c r="V151" s="84"/>
      <c r="W151" s="84"/>
      <c r="X151" s="84"/>
      <c r="Y151" s="84"/>
      <c r="Z151" s="84"/>
      <c r="AA151" s="84"/>
      <c r="AC151">
        <f t="shared" si="2"/>
        <v>0</v>
      </c>
    </row>
    <row r="152" spans="1:29">
      <c r="A152">
        <v>8</v>
      </c>
      <c r="B152">
        <v>149</v>
      </c>
      <c r="C152" s="84"/>
      <c r="D152" s="84"/>
      <c r="E152" s="84"/>
      <c r="F152" s="84"/>
      <c r="G152" s="84"/>
      <c r="H152" s="84"/>
      <c r="I152" s="84"/>
      <c r="J152" s="84"/>
      <c r="K152" s="84"/>
      <c r="L152" s="84"/>
      <c r="M152" s="84"/>
      <c r="N152" s="84"/>
      <c r="P152" s="84"/>
      <c r="Q152" s="84"/>
      <c r="R152" s="84"/>
      <c r="S152" s="84"/>
      <c r="T152" s="84"/>
      <c r="U152" s="84"/>
      <c r="V152" s="84"/>
      <c r="W152" s="84"/>
      <c r="X152" s="84"/>
      <c r="Y152" s="84"/>
      <c r="Z152" s="84"/>
      <c r="AA152" s="84"/>
      <c r="AC152">
        <f t="shared" si="2"/>
        <v>0</v>
      </c>
    </row>
    <row r="153" spans="1:29">
      <c r="A153">
        <v>8</v>
      </c>
      <c r="B153">
        <v>150</v>
      </c>
      <c r="C153" s="84"/>
      <c r="D153" s="84"/>
      <c r="E153" s="84"/>
      <c r="F153" s="84"/>
      <c r="G153" s="84"/>
      <c r="H153" s="84"/>
      <c r="I153" s="84"/>
      <c r="J153" s="84"/>
      <c r="K153" s="84"/>
      <c r="L153" s="84"/>
      <c r="M153" s="84"/>
      <c r="N153" s="84"/>
      <c r="P153" s="84"/>
      <c r="Q153" s="84"/>
      <c r="R153" s="84"/>
      <c r="S153" s="84"/>
      <c r="T153" s="84"/>
      <c r="U153" s="84"/>
      <c r="V153" s="84"/>
      <c r="W153" s="84"/>
      <c r="X153" s="84"/>
      <c r="Y153" s="84"/>
      <c r="Z153" s="84"/>
      <c r="AA153" s="84"/>
      <c r="AC153">
        <f t="shared" si="2"/>
        <v>0</v>
      </c>
    </row>
    <row r="154" spans="1:29">
      <c r="A154">
        <v>8</v>
      </c>
      <c r="B154">
        <v>151</v>
      </c>
      <c r="C154" s="84"/>
      <c r="D154" s="84"/>
      <c r="E154" s="84"/>
      <c r="F154" s="84"/>
      <c r="G154" s="84"/>
      <c r="H154" s="84"/>
      <c r="I154" s="84"/>
      <c r="J154" s="84"/>
      <c r="K154" s="84"/>
      <c r="L154" s="84"/>
      <c r="M154" s="84"/>
      <c r="N154" s="84"/>
      <c r="P154" s="84"/>
      <c r="Q154" s="84"/>
      <c r="R154" s="84"/>
      <c r="S154" s="84"/>
      <c r="T154" s="84"/>
      <c r="U154" s="84"/>
      <c r="V154" s="84"/>
      <c r="W154" s="84"/>
      <c r="X154" s="84"/>
      <c r="Y154" s="84"/>
      <c r="Z154" s="84"/>
      <c r="AA154" s="84"/>
      <c r="AC154">
        <f t="shared" si="2"/>
        <v>0</v>
      </c>
    </row>
    <row r="155" spans="1:29">
      <c r="A155">
        <v>8</v>
      </c>
      <c r="B155">
        <v>152</v>
      </c>
      <c r="C155" s="84"/>
      <c r="D155" s="84"/>
      <c r="E155" s="84"/>
      <c r="F155" s="84"/>
      <c r="G155" s="84"/>
      <c r="H155" s="84"/>
      <c r="I155" s="84"/>
      <c r="J155" s="84"/>
      <c r="K155" s="84"/>
      <c r="L155" s="84"/>
      <c r="M155" s="84"/>
      <c r="N155" s="84"/>
      <c r="P155" s="84"/>
      <c r="Q155" s="84"/>
      <c r="R155" s="84"/>
      <c r="S155" s="84"/>
      <c r="T155" s="84"/>
      <c r="U155" s="84"/>
      <c r="V155" s="84"/>
      <c r="W155" s="84"/>
      <c r="X155" s="84"/>
      <c r="Y155" s="84"/>
      <c r="Z155" s="84"/>
      <c r="AA155" s="84"/>
      <c r="AC155">
        <f t="shared" si="2"/>
        <v>0</v>
      </c>
    </row>
    <row r="156" spans="1:29">
      <c r="A156">
        <v>9</v>
      </c>
      <c r="B156">
        <v>153</v>
      </c>
      <c r="C156" s="84"/>
      <c r="D156" s="84"/>
      <c r="E156" s="84"/>
      <c r="F156" s="84"/>
      <c r="G156" s="84"/>
      <c r="H156" s="84"/>
      <c r="I156" s="84"/>
      <c r="J156" s="84"/>
      <c r="K156" s="84"/>
      <c r="L156" s="84"/>
      <c r="M156" s="84"/>
      <c r="N156" s="84"/>
      <c r="P156" s="84"/>
      <c r="Q156" s="84"/>
      <c r="R156" s="84"/>
      <c r="S156" s="84"/>
      <c r="T156" s="84"/>
      <c r="U156" s="84"/>
      <c r="V156" s="84"/>
      <c r="W156" s="84"/>
      <c r="X156" s="84"/>
      <c r="Y156" s="84"/>
      <c r="Z156" s="84"/>
      <c r="AA156" s="84"/>
      <c r="AC156">
        <f t="shared" si="2"/>
        <v>0</v>
      </c>
    </row>
    <row r="157" spans="1:29">
      <c r="A157">
        <v>9</v>
      </c>
      <c r="B157">
        <v>154</v>
      </c>
      <c r="C157" s="84"/>
      <c r="D157" s="84"/>
      <c r="E157" s="84"/>
      <c r="F157" s="84"/>
      <c r="G157" s="84"/>
      <c r="H157" s="84"/>
      <c r="I157" s="84"/>
      <c r="J157" s="84"/>
      <c r="K157" s="84"/>
      <c r="L157" s="84"/>
      <c r="M157" s="84"/>
      <c r="N157" s="84"/>
      <c r="P157" s="84"/>
      <c r="Q157" s="84"/>
      <c r="R157" s="84"/>
      <c r="S157" s="84"/>
      <c r="T157" s="84"/>
      <c r="U157" s="84"/>
      <c r="V157" s="84"/>
      <c r="W157" s="84"/>
      <c r="X157" s="84"/>
      <c r="Y157" s="84"/>
      <c r="Z157" s="84"/>
      <c r="AA157" s="84"/>
      <c r="AC157">
        <f t="shared" si="2"/>
        <v>0</v>
      </c>
    </row>
    <row r="158" spans="1:29">
      <c r="A158">
        <v>9</v>
      </c>
      <c r="B158">
        <v>155</v>
      </c>
      <c r="C158" s="84"/>
      <c r="D158" s="84"/>
      <c r="E158" s="84"/>
      <c r="F158" s="84"/>
      <c r="G158" s="84"/>
      <c r="H158" s="84"/>
      <c r="I158" s="84"/>
      <c r="J158" s="84"/>
      <c r="K158" s="84"/>
      <c r="L158" s="84"/>
      <c r="M158" s="84"/>
      <c r="N158" s="84"/>
      <c r="P158" s="84"/>
      <c r="Q158" s="84"/>
      <c r="R158" s="84"/>
      <c r="S158" s="84"/>
      <c r="T158" s="84"/>
      <c r="U158" s="84"/>
      <c r="V158" s="84"/>
      <c r="W158" s="84"/>
      <c r="X158" s="84"/>
      <c r="Y158" s="84"/>
      <c r="Z158" s="84"/>
      <c r="AA158" s="84"/>
      <c r="AC158">
        <f t="shared" si="2"/>
        <v>0</v>
      </c>
    </row>
    <row r="159" spans="1:29">
      <c r="A159">
        <v>9</v>
      </c>
      <c r="B159">
        <v>156</v>
      </c>
      <c r="C159" s="84"/>
      <c r="D159" s="84"/>
      <c r="E159" s="84"/>
      <c r="F159" s="84"/>
      <c r="G159" s="84"/>
      <c r="H159" s="84"/>
      <c r="I159" s="84"/>
      <c r="J159" s="84"/>
      <c r="K159" s="84"/>
      <c r="L159" s="84"/>
      <c r="M159" s="84"/>
      <c r="N159" s="84"/>
      <c r="P159" s="84"/>
      <c r="Q159" s="84"/>
      <c r="R159" s="84"/>
      <c r="S159" s="84"/>
      <c r="T159" s="84"/>
      <c r="U159" s="84"/>
      <c r="V159" s="84"/>
      <c r="W159" s="84"/>
      <c r="X159" s="84"/>
      <c r="Y159" s="84"/>
      <c r="Z159" s="84"/>
      <c r="AA159" s="84"/>
      <c r="AC159">
        <f t="shared" si="2"/>
        <v>0</v>
      </c>
    </row>
    <row r="160" spans="1:29">
      <c r="A160">
        <v>9</v>
      </c>
      <c r="B160">
        <v>157</v>
      </c>
      <c r="C160" s="84"/>
      <c r="D160" s="84"/>
      <c r="E160" s="84"/>
      <c r="F160" s="84"/>
      <c r="G160" s="84"/>
      <c r="H160" s="84"/>
      <c r="I160" s="84"/>
      <c r="J160" s="84"/>
      <c r="K160" s="84"/>
      <c r="L160" s="84"/>
      <c r="M160" s="84"/>
      <c r="N160" s="84"/>
      <c r="P160" s="84"/>
      <c r="Q160" s="84"/>
      <c r="R160" s="84"/>
      <c r="S160" s="84"/>
      <c r="T160" s="84"/>
      <c r="U160" s="84"/>
      <c r="V160" s="84"/>
      <c r="W160" s="84"/>
      <c r="X160" s="84"/>
      <c r="Y160" s="84"/>
      <c r="Z160" s="84"/>
      <c r="AA160" s="84"/>
      <c r="AC160">
        <f t="shared" si="2"/>
        <v>0</v>
      </c>
    </row>
    <row r="161" spans="1:29">
      <c r="A161">
        <v>9</v>
      </c>
      <c r="B161">
        <v>158</v>
      </c>
      <c r="C161" s="84">
        <f>LEN('9'!B19)</f>
        <v>0</v>
      </c>
      <c r="D161" s="84"/>
      <c r="E161" s="84"/>
      <c r="F161" s="84"/>
      <c r="G161" s="84"/>
      <c r="H161" s="84"/>
      <c r="I161" s="84"/>
      <c r="J161" s="84"/>
      <c r="K161" s="84"/>
      <c r="L161" s="84"/>
      <c r="M161" s="84"/>
      <c r="N161" s="84"/>
      <c r="P161" s="84">
        <v>100</v>
      </c>
      <c r="Q161" s="84"/>
      <c r="R161" s="84"/>
      <c r="S161" s="84"/>
      <c r="T161" s="84"/>
      <c r="U161" s="84"/>
      <c r="V161" s="84"/>
      <c r="W161" s="84"/>
      <c r="X161" s="84"/>
      <c r="Y161" s="84"/>
      <c r="Z161" s="84"/>
      <c r="AA161" s="84"/>
      <c r="AC161">
        <f t="shared" si="2"/>
        <v>0</v>
      </c>
    </row>
    <row r="162" spans="1:29">
      <c r="A162">
        <v>10</v>
      </c>
      <c r="B162">
        <v>159</v>
      </c>
      <c r="C162" s="84"/>
      <c r="D162" s="84"/>
      <c r="E162" s="84">
        <f>LEN('10'!D10)</f>
        <v>11</v>
      </c>
      <c r="F162" s="84"/>
      <c r="G162" s="84"/>
      <c r="H162" s="84"/>
      <c r="I162" s="84"/>
      <c r="J162" s="84"/>
      <c r="K162" s="84"/>
      <c r="L162" s="84"/>
      <c r="M162" s="84"/>
      <c r="N162" s="84"/>
      <c r="P162" s="84"/>
      <c r="Q162" s="84"/>
      <c r="R162" s="84">
        <v>10</v>
      </c>
      <c r="S162" s="84"/>
      <c r="T162" s="84"/>
      <c r="U162" s="84"/>
      <c r="V162" s="84"/>
      <c r="W162" s="84"/>
      <c r="X162" s="84"/>
      <c r="Y162" s="84"/>
      <c r="Z162" s="84"/>
      <c r="AA162" s="84"/>
      <c r="AC162">
        <f t="shared" si="2"/>
        <v>1</v>
      </c>
    </row>
    <row r="163" spans="1:29">
      <c r="A163">
        <v>10</v>
      </c>
      <c r="B163">
        <v>159</v>
      </c>
      <c r="C163" s="84"/>
      <c r="D163" s="84"/>
      <c r="E163" s="84">
        <f>LEN('10'!D11)</f>
        <v>11</v>
      </c>
      <c r="F163" s="84"/>
      <c r="G163" s="84"/>
      <c r="H163" s="84"/>
      <c r="I163" s="84"/>
      <c r="J163" s="84"/>
      <c r="K163" s="84"/>
      <c r="L163" s="84"/>
      <c r="M163" s="84"/>
      <c r="N163" s="84"/>
      <c r="P163" s="84"/>
      <c r="Q163" s="84"/>
      <c r="R163" s="84">
        <v>10</v>
      </c>
      <c r="S163" s="84"/>
      <c r="T163" s="84"/>
      <c r="U163" s="84"/>
      <c r="V163" s="84"/>
      <c r="W163" s="84"/>
      <c r="X163" s="84"/>
      <c r="Y163" s="84"/>
      <c r="Z163" s="84"/>
      <c r="AA163" s="84"/>
      <c r="AC163">
        <f>IF(OR(C163&gt;P163,D163&gt;Q163,E163&gt;R163),1,0)</f>
        <v>1</v>
      </c>
    </row>
    <row r="164" spans="1:29">
      <c r="A164">
        <v>10</v>
      </c>
      <c r="B164">
        <v>159</v>
      </c>
      <c r="C164" s="84"/>
      <c r="D164" s="84"/>
      <c r="E164" s="84">
        <f>LEN('10'!D14)</f>
        <v>11</v>
      </c>
      <c r="F164" s="84"/>
      <c r="G164" s="84"/>
      <c r="H164" s="84"/>
      <c r="I164" s="84"/>
      <c r="J164" s="84"/>
      <c r="K164" s="84"/>
      <c r="L164" s="84"/>
      <c r="M164" s="84"/>
      <c r="N164" s="84"/>
      <c r="P164" s="84"/>
      <c r="Q164" s="84"/>
      <c r="R164" s="84">
        <v>10</v>
      </c>
      <c r="S164" s="84"/>
      <c r="T164" s="84"/>
      <c r="U164" s="84"/>
      <c r="V164" s="84"/>
      <c r="W164" s="84"/>
      <c r="X164" s="84"/>
      <c r="Y164" s="84"/>
      <c r="Z164" s="84"/>
      <c r="AA164" s="84"/>
      <c r="AC164">
        <f>IF(OR(C164&gt;P164,D164&gt;Q164,E164&gt;R164),1,0)</f>
        <v>1</v>
      </c>
    </row>
    <row r="165" spans="1:29">
      <c r="A165">
        <v>10</v>
      </c>
      <c r="B165">
        <v>160</v>
      </c>
      <c r="C165" s="84"/>
      <c r="D165" s="84"/>
      <c r="E165" s="84"/>
      <c r="F165" s="84"/>
      <c r="G165" s="84"/>
      <c r="H165" s="84"/>
      <c r="I165" s="84"/>
      <c r="J165" s="84"/>
      <c r="K165" s="84"/>
      <c r="L165" s="84"/>
      <c r="M165" s="84"/>
      <c r="N165" s="84"/>
      <c r="P165" s="84"/>
      <c r="Q165" s="84"/>
      <c r="R165" s="84"/>
      <c r="S165" s="84"/>
      <c r="T165" s="84"/>
      <c r="U165" s="84"/>
      <c r="V165" s="84"/>
      <c r="W165" s="84"/>
      <c r="X165" s="84"/>
      <c r="Y165" s="84"/>
      <c r="Z165" s="84"/>
      <c r="AA165" s="84"/>
      <c r="AC165">
        <f t="shared" si="2"/>
        <v>0</v>
      </c>
    </row>
    <row r="166" spans="1:29">
      <c r="A166">
        <v>10</v>
      </c>
      <c r="B166">
        <v>161</v>
      </c>
      <c r="C166" s="84"/>
      <c r="D166" s="84"/>
      <c r="E166" s="84"/>
      <c r="F166" s="84"/>
      <c r="G166" s="84"/>
      <c r="H166" s="84"/>
      <c r="I166" s="84"/>
      <c r="J166" s="84"/>
      <c r="K166" s="84"/>
      <c r="L166" s="84"/>
      <c r="M166" s="84"/>
      <c r="N166" s="84"/>
      <c r="P166" s="84"/>
      <c r="Q166" s="84"/>
      <c r="R166" s="84"/>
      <c r="S166" s="84"/>
      <c r="T166" s="84"/>
      <c r="U166" s="84"/>
      <c r="V166" s="84"/>
      <c r="W166" s="84"/>
      <c r="X166" s="84"/>
      <c r="Y166" s="84"/>
      <c r="Z166" s="84"/>
      <c r="AA166" s="84"/>
      <c r="AC166">
        <f t="shared" si="2"/>
        <v>0</v>
      </c>
    </row>
    <row r="167" spans="1:29">
      <c r="A167">
        <v>10</v>
      </c>
      <c r="B167">
        <v>162</v>
      </c>
      <c r="C167" s="84"/>
      <c r="D167" s="84"/>
      <c r="E167" s="84"/>
      <c r="F167" s="84"/>
      <c r="G167" s="84"/>
      <c r="H167" s="84"/>
      <c r="I167" s="84"/>
      <c r="J167" s="84"/>
      <c r="K167" s="84"/>
      <c r="L167" s="84"/>
      <c r="M167" s="84"/>
      <c r="N167" s="84"/>
      <c r="P167" s="84"/>
      <c r="Q167" s="84"/>
      <c r="R167" s="84"/>
      <c r="S167" s="84"/>
      <c r="T167" s="84"/>
      <c r="U167" s="84"/>
      <c r="V167" s="84"/>
      <c r="W167" s="84"/>
      <c r="X167" s="84"/>
      <c r="Y167" s="84"/>
      <c r="Z167" s="84"/>
      <c r="AA167" s="84"/>
      <c r="AC167">
        <f t="shared" si="2"/>
        <v>0</v>
      </c>
    </row>
    <row r="168" spans="1:29">
      <c r="A168">
        <v>10</v>
      </c>
      <c r="B168">
        <v>163</v>
      </c>
      <c r="C168" s="84"/>
      <c r="D168" s="84"/>
      <c r="E168" s="84"/>
      <c r="F168" s="84"/>
      <c r="G168" s="84"/>
      <c r="H168" s="84"/>
      <c r="I168" s="84"/>
      <c r="J168" s="84"/>
      <c r="K168" s="84"/>
      <c r="L168" s="84"/>
      <c r="M168" s="84"/>
      <c r="N168" s="84"/>
      <c r="P168" s="84"/>
      <c r="Q168" s="84"/>
      <c r="R168" s="84"/>
      <c r="S168" s="84"/>
      <c r="T168" s="84"/>
      <c r="U168" s="84"/>
      <c r="V168" s="84"/>
      <c r="W168" s="84"/>
      <c r="X168" s="84"/>
      <c r="Y168" s="84"/>
      <c r="Z168" s="84"/>
      <c r="AA168" s="84"/>
      <c r="AC168">
        <f t="shared" si="2"/>
        <v>0</v>
      </c>
    </row>
    <row r="169" spans="1:29">
      <c r="A169">
        <v>10</v>
      </c>
      <c r="B169">
        <v>164</v>
      </c>
      <c r="C169" s="84"/>
      <c r="D169" s="84"/>
      <c r="E169" s="84"/>
      <c r="F169" s="84"/>
      <c r="G169" s="84"/>
      <c r="H169" s="84"/>
      <c r="I169" s="84"/>
      <c r="J169" s="84"/>
      <c r="K169" s="84"/>
      <c r="L169" s="84"/>
      <c r="M169" s="84"/>
      <c r="N169" s="84"/>
      <c r="P169" s="84"/>
      <c r="Q169" s="84"/>
      <c r="R169" s="84"/>
      <c r="S169" s="84"/>
      <c r="T169" s="84"/>
      <c r="U169" s="84"/>
      <c r="V169" s="84"/>
      <c r="W169" s="84"/>
      <c r="X169" s="84"/>
      <c r="Y169" s="84"/>
      <c r="Z169" s="84"/>
      <c r="AA169" s="84"/>
      <c r="AC169">
        <f t="shared" si="2"/>
        <v>0</v>
      </c>
    </row>
    <row r="170" spans="1:29">
      <c r="A170">
        <v>10</v>
      </c>
      <c r="B170">
        <v>165</v>
      </c>
      <c r="C170" s="84"/>
      <c r="D170" s="84"/>
      <c r="E170" s="84"/>
      <c r="F170" s="84"/>
      <c r="G170" s="84"/>
      <c r="H170" s="84"/>
      <c r="I170" s="84"/>
      <c r="J170" s="84"/>
      <c r="K170" s="84"/>
      <c r="L170" s="84"/>
      <c r="M170" s="84"/>
      <c r="N170" s="84"/>
      <c r="P170" s="84"/>
      <c r="Q170" s="84"/>
      <c r="R170" s="84"/>
      <c r="S170" s="84"/>
      <c r="T170" s="84"/>
      <c r="U170" s="84"/>
      <c r="V170" s="84"/>
      <c r="W170" s="84"/>
      <c r="X170" s="84"/>
      <c r="Y170" s="84"/>
      <c r="Z170" s="84"/>
      <c r="AA170" s="84"/>
      <c r="AC170">
        <f t="shared" ref="AC170:AC233" si="3">IF(OR(C170&gt;P170,D170&gt;Q170,E170&gt;R170),1,0)</f>
        <v>0</v>
      </c>
    </row>
    <row r="171" spans="1:29">
      <c r="A171">
        <v>10</v>
      </c>
      <c r="B171">
        <v>166</v>
      </c>
      <c r="C171" s="84"/>
      <c r="D171" s="84"/>
      <c r="E171" s="84"/>
      <c r="F171" s="84"/>
      <c r="G171" s="84"/>
      <c r="H171" s="84"/>
      <c r="I171" s="84"/>
      <c r="J171" s="84"/>
      <c r="K171" s="84"/>
      <c r="L171" s="84"/>
      <c r="M171" s="84"/>
      <c r="N171" s="84"/>
      <c r="P171" s="84"/>
      <c r="Q171" s="84"/>
      <c r="R171" s="84"/>
      <c r="S171" s="84"/>
      <c r="T171" s="84"/>
      <c r="U171" s="84"/>
      <c r="V171" s="84"/>
      <c r="W171" s="84"/>
      <c r="X171" s="84"/>
      <c r="Y171" s="84"/>
      <c r="Z171" s="84"/>
      <c r="AA171" s="84"/>
      <c r="AC171">
        <f t="shared" si="3"/>
        <v>0</v>
      </c>
    </row>
    <row r="172" spans="1:29">
      <c r="A172">
        <v>10</v>
      </c>
      <c r="B172">
        <v>167</v>
      </c>
      <c r="C172" s="84"/>
      <c r="D172" s="84"/>
      <c r="E172" s="84"/>
      <c r="F172" s="84"/>
      <c r="G172" s="84"/>
      <c r="H172" s="84"/>
      <c r="I172" s="84"/>
      <c r="J172" s="84"/>
      <c r="K172" s="84"/>
      <c r="L172" s="84"/>
      <c r="M172" s="84"/>
      <c r="N172" s="84"/>
      <c r="P172" s="84"/>
      <c r="Q172" s="84"/>
      <c r="R172" s="84"/>
      <c r="S172" s="84"/>
      <c r="T172" s="84"/>
      <c r="U172" s="84"/>
      <c r="V172" s="84"/>
      <c r="W172" s="84"/>
      <c r="X172" s="84"/>
      <c r="Y172" s="84"/>
      <c r="Z172" s="84"/>
      <c r="AA172" s="84"/>
      <c r="AC172">
        <f t="shared" si="3"/>
        <v>0</v>
      </c>
    </row>
    <row r="173" spans="1:29">
      <c r="A173">
        <v>11</v>
      </c>
      <c r="B173">
        <v>168</v>
      </c>
      <c r="C173" s="84"/>
      <c r="D173" s="84"/>
      <c r="E173" s="84"/>
      <c r="F173" s="84"/>
      <c r="G173" s="84"/>
      <c r="H173" s="84"/>
      <c r="I173" s="84"/>
      <c r="J173" s="84"/>
      <c r="K173" s="84"/>
      <c r="L173" s="84"/>
      <c r="M173" s="84"/>
      <c r="N173" s="84"/>
      <c r="P173" s="84"/>
      <c r="Q173" s="84"/>
      <c r="R173" s="84"/>
      <c r="S173" s="84"/>
      <c r="T173" s="84"/>
      <c r="U173" s="84"/>
      <c r="V173" s="84"/>
      <c r="W173" s="84"/>
      <c r="X173" s="84"/>
      <c r="Y173" s="84"/>
      <c r="Z173" s="84"/>
      <c r="AA173" s="84"/>
      <c r="AC173">
        <f t="shared" si="3"/>
        <v>0</v>
      </c>
    </row>
    <row r="174" spans="1:29">
      <c r="A174">
        <v>11</v>
      </c>
      <c r="B174">
        <v>169</v>
      </c>
      <c r="C174" s="84"/>
      <c r="D174" s="84"/>
      <c r="E174" s="84"/>
      <c r="F174" s="84"/>
      <c r="G174" s="84"/>
      <c r="H174" s="84"/>
      <c r="I174" s="84"/>
      <c r="J174" s="84"/>
      <c r="K174" s="84"/>
      <c r="L174" s="84"/>
      <c r="M174" s="84"/>
      <c r="N174" s="84"/>
      <c r="P174" s="84"/>
      <c r="Q174" s="84"/>
      <c r="R174" s="84"/>
      <c r="S174" s="84"/>
      <c r="T174" s="84"/>
      <c r="U174" s="84"/>
      <c r="V174" s="84"/>
      <c r="W174" s="84"/>
      <c r="X174" s="84"/>
      <c r="Y174" s="84"/>
      <c r="Z174" s="84"/>
      <c r="AA174" s="84"/>
      <c r="AC174">
        <f t="shared" si="3"/>
        <v>0</v>
      </c>
    </row>
    <row r="175" spans="1:29">
      <c r="A175">
        <v>12</v>
      </c>
      <c r="B175">
        <v>170</v>
      </c>
      <c r="C175" s="84"/>
      <c r="D175" s="84"/>
      <c r="E175" s="84"/>
      <c r="F175" s="84"/>
      <c r="G175" s="84"/>
      <c r="H175" s="84"/>
      <c r="I175" s="84"/>
      <c r="J175" s="84"/>
      <c r="K175" s="84"/>
      <c r="L175" s="84"/>
      <c r="M175" s="84"/>
      <c r="N175" s="84"/>
      <c r="P175" s="84"/>
      <c r="Q175" s="84"/>
      <c r="R175" s="84"/>
      <c r="S175" s="84"/>
      <c r="T175" s="84"/>
      <c r="U175" s="84"/>
      <c r="V175" s="84"/>
      <c r="W175" s="84"/>
      <c r="X175" s="84"/>
      <c r="Y175" s="84"/>
      <c r="Z175" s="84"/>
      <c r="AA175" s="84"/>
      <c r="AC175">
        <f t="shared" si="3"/>
        <v>0</v>
      </c>
    </row>
    <row r="176" spans="1:29">
      <c r="A176">
        <v>12</v>
      </c>
      <c r="B176">
        <v>171</v>
      </c>
      <c r="C176" s="84"/>
      <c r="D176" s="84"/>
      <c r="E176" s="84"/>
      <c r="F176" s="84"/>
      <c r="G176" s="84"/>
      <c r="H176" s="84"/>
      <c r="I176" s="84"/>
      <c r="J176" s="84"/>
      <c r="K176" s="84"/>
      <c r="L176" s="84"/>
      <c r="M176" s="84"/>
      <c r="N176" s="84"/>
      <c r="P176" s="84"/>
      <c r="Q176" s="84"/>
      <c r="R176" s="84"/>
      <c r="S176" s="84"/>
      <c r="T176" s="84"/>
      <c r="U176" s="84"/>
      <c r="V176" s="84"/>
      <c r="W176" s="84"/>
      <c r="X176" s="84"/>
      <c r="Y176" s="84"/>
      <c r="Z176" s="84"/>
      <c r="AA176" s="84"/>
      <c r="AC176">
        <f t="shared" si="3"/>
        <v>0</v>
      </c>
    </row>
    <row r="177" spans="1:29">
      <c r="A177">
        <v>12</v>
      </c>
      <c r="B177">
        <v>172</v>
      </c>
      <c r="C177" s="84"/>
      <c r="D177" s="84"/>
      <c r="E177" s="84"/>
      <c r="F177" s="84"/>
      <c r="G177" s="84"/>
      <c r="H177" s="84"/>
      <c r="I177" s="84"/>
      <c r="J177" s="84"/>
      <c r="K177" s="84"/>
      <c r="L177" s="84"/>
      <c r="M177" s="84"/>
      <c r="N177" s="84"/>
      <c r="P177" s="84"/>
      <c r="Q177" s="84"/>
      <c r="R177" s="84"/>
      <c r="S177" s="84"/>
      <c r="T177" s="84"/>
      <c r="U177" s="84"/>
      <c r="V177" s="84"/>
      <c r="W177" s="84"/>
      <c r="X177" s="84"/>
      <c r="Y177" s="84"/>
      <c r="Z177" s="84"/>
      <c r="AA177" s="84"/>
      <c r="AC177">
        <f t="shared" si="3"/>
        <v>0</v>
      </c>
    </row>
    <row r="178" spans="1:29">
      <c r="A178">
        <v>12</v>
      </c>
      <c r="B178">
        <v>173</v>
      </c>
      <c r="C178" s="84"/>
      <c r="D178" s="84"/>
      <c r="E178" s="84"/>
      <c r="F178" s="84"/>
      <c r="G178" s="84"/>
      <c r="H178" s="84"/>
      <c r="I178" s="84"/>
      <c r="J178" s="84"/>
      <c r="K178" s="84"/>
      <c r="L178" s="84"/>
      <c r="M178" s="84"/>
      <c r="N178" s="84"/>
      <c r="P178" s="84"/>
      <c r="Q178" s="84"/>
      <c r="R178" s="84"/>
      <c r="S178" s="84"/>
      <c r="T178" s="84"/>
      <c r="U178" s="84"/>
      <c r="V178" s="84"/>
      <c r="W178" s="84"/>
      <c r="X178" s="84"/>
      <c r="Y178" s="84"/>
      <c r="Z178" s="84"/>
      <c r="AA178" s="84"/>
      <c r="AC178">
        <f t="shared" si="3"/>
        <v>0</v>
      </c>
    </row>
    <row r="179" spans="1:29">
      <c r="A179">
        <v>12</v>
      </c>
      <c r="B179">
        <v>174</v>
      </c>
      <c r="C179" s="84"/>
      <c r="D179" s="84"/>
      <c r="E179" s="84"/>
      <c r="F179" s="84"/>
      <c r="G179" s="84"/>
      <c r="H179" s="84"/>
      <c r="I179" s="84"/>
      <c r="J179" s="84"/>
      <c r="K179" s="84"/>
      <c r="L179" s="84"/>
      <c r="M179" s="84"/>
      <c r="N179" s="84"/>
      <c r="P179" s="84"/>
      <c r="Q179" s="84"/>
      <c r="R179" s="84"/>
      <c r="S179" s="84"/>
      <c r="T179" s="84"/>
      <c r="U179" s="84"/>
      <c r="V179" s="84"/>
      <c r="W179" s="84"/>
      <c r="X179" s="84"/>
      <c r="Y179" s="84"/>
      <c r="Z179" s="84"/>
      <c r="AA179" s="84"/>
      <c r="AC179">
        <f t="shared" si="3"/>
        <v>0</v>
      </c>
    </row>
    <row r="180" spans="1:29">
      <c r="A180">
        <v>12</v>
      </c>
      <c r="B180">
        <v>175</v>
      </c>
      <c r="C180" s="84">
        <f>LEN('12'!D22)</f>
        <v>0</v>
      </c>
      <c r="D180" s="84"/>
      <c r="E180" s="84"/>
      <c r="F180" s="84"/>
      <c r="G180" s="84"/>
      <c r="H180" s="84"/>
      <c r="I180" s="84"/>
      <c r="J180" s="84"/>
      <c r="K180" s="84"/>
      <c r="L180" s="84"/>
      <c r="M180" s="84"/>
      <c r="N180" s="84"/>
      <c r="P180" s="84">
        <v>90</v>
      </c>
      <c r="Q180" s="84"/>
      <c r="R180" s="84"/>
      <c r="S180" s="84"/>
      <c r="T180" s="84"/>
      <c r="U180" s="84"/>
      <c r="V180" s="84"/>
      <c r="W180" s="84"/>
      <c r="X180" s="84"/>
      <c r="Y180" s="84"/>
      <c r="Z180" s="84"/>
      <c r="AA180" s="84"/>
      <c r="AC180">
        <f t="shared" si="3"/>
        <v>0</v>
      </c>
    </row>
    <row r="181" spans="1:29">
      <c r="A181">
        <v>13</v>
      </c>
      <c r="B181">
        <v>176</v>
      </c>
      <c r="C181" s="84"/>
      <c r="D181" s="84"/>
      <c r="E181" s="84"/>
      <c r="F181" s="84"/>
      <c r="G181" s="84"/>
      <c r="H181" s="84"/>
      <c r="I181" s="84"/>
      <c r="J181" s="84"/>
      <c r="K181" s="84"/>
      <c r="L181" s="84"/>
      <c r="M181" s="84"/>
      <c r="N181" s="84"/>
      <c r="P181" s="84"/>
      <c r="Q181" s="84"/>
      <c r="R181" s="84"/>
      <c r="S181" s="84"/>
      <c r="T181" s="84"/>
      <c r="U181" s="84"/>
      <c r="V181" s="84"/>
      <c r="W181" s="84"/>
      <c r="X181" s="84"/>
      <c r="Y181" s="84"/>
      <c r="Z181" s="84"/>
      <c r="AA181" s="84"/>
      <c r="AC181">
        <f t="shared" si="3"/>
        <v>0</v>
      </c>
    </row>
    <row r="182" spans="1:29">
      <c r="A182">
        <v>13</v>
      </c>
      <c r="B182">
        <v>177</v>
      </c>
      <c r="C182" s="84"/>
      <c r="D182" s="84"/>
      <c r="E182" s="84"/>
      <c r="F182" s="84"/>
      <c r="G182" s="84"/>
      <c r="H182" s="84"/>
      <c r="I182" s="84"/>
      <c r="J182" s="84"/>
      <c r="K182" s="84"/>
      <c r="L182" s="84"/>
      <c r="M182" s="84"/>
      <c r="N182" s="84"/>
      <c r="P182" s="84"/>
      <c r="Q182" s="84"/>
      <c r="R182" s="84"/>
      <c r="S182" s="84"/>
      <c r="T182" s="84"/>
      <c r="U182" s="84"/>
      <c r="V182" s="84"/>
      <c r="W182" s="84"/>
      <c r="X182" s="84"/>
      <c r="Y182" s="84"/>
      <c r="Z182" s="84"/>
      <c r="AA182" s="84"/>
      <c r="AC182">
        <f t="shared" si="3"/>
        <v>0</v>
      </c>
    </row>
    <row r="183" spans="1:29">
      <c r="A183">
        <v>13</v>
      </c>
      <c r="B183">
        <v>178</v>
      </c>
      <c r="C183" s="84"/>
      <c r="D183" s="84"/>
      <c r="E183" s="84"/>
      <c r="F183" s="84"/>
      <c r="G183" s="84"/>
      <c r="H183" s="84"/>
      <c r="I183" s="84"/>
      <c r="J183" s="84"/>
      <c r="K183" s="84"/>
      <c r="L183" s="84"/>
      <c r="M183" s="84"/>
      <c r="N183" s="84"/>
      <c r="P183" s="84"/>
      <c r="Q183" s="84"/>
      <c r="R183" s="84"/>
      <c r="S183" s="84"/>
      <c r="T183" s="84"/>
      <c r="U183" s="84"/>
      <c r="V183" s="84"/>
      <c r="W183" s="84"/>
      <c r="X183" s="84"/>
      <c r="Y183" s="84"/>
      <c r="Z183" s="84"/>
      <c r="AA183" s="84"/>
      <c r="AC183">
        <f t="shared" si="3"/>
        <v>0</v>
      </c>
    </row>
    <row r="184" spans="1:29">
      <c r="A184">
        <v>13</v>
      </c>
      <c r="B184">
        <v>179</v>
      </c>
      <c r="C184" s="84">
        <f>LEN('13'!D27)</f>
        <v>42</v>
      </c>
      <c r="D184" s="84"/>
      <c r="E184" s="84"/>
      <c r="F184" s="84"/>
      <c r="G184" s="84"/>
      <c r="H184" s="84"/>
      <c r="I184" s="84"/>
      <c r="J184" s="84"/>
      <c r="K184" s="84"/>
      <c r="L184" s="84"/>
      <c r="M184" s="84"/>
      <c r="N184" s="84"/>
      <c r="P184" s="84">
        <v>170</v>
      </c>
      <c r="Q184" s="84"/>
      <c r="R184" s="84"/>
      <c r="S184" s="84"/>
      <c r="T184" s="84"/>
      <c r="U184" s="84"/>
      <c r="V184" s="84"/>
      <c r="W184" s="84"/>
      <c r="X184" s="84"/>
      <c r="Y184" s="84"/>
      <c r="Z184" s="84"/>
      <c r="AA184" s="84"/>
      <c r="AC184">
        <f t="shared" si="3"/>
        <v>0</v>
      </c>
    </row>
    <row r="185" spans="1:29">
      <c r="A185">
        <v>13</v>
      </c>
      <c r="B185">
        <v>180</v>
      </c>
      <c r="C185" s="84"/>
      <c r="D185" s="84"/>
      <c r="E185" s="84"/>
      <c r="F185" s="84"/>
      <c r="G185" s="84"/>
      <c r="H185" s="84"/>
      <c r="I185" s="84"/>
      <c r="J185" s="84"/>
      <c r="K185" s="84"/>
      <c r="L185" s="84"/>
      <c r="M185" s="84"/>
      <c r="N185" s="84"/>
      <c r="P185" s="84"/>
      <c r="Q185" s="84"/>
      <c r="R185" s="84"/>
      <c r="S185" s="84"/>
      <c r="T185" s="84"/>
      <c r="U185" s="84"/>
      <c r="V185" s="84"/>
      <c r="W185" s="84"/>
      <c r="X185" s="84"/>
      <c r="Y185" s="84"/>
      <c r="Z185" s="84"/>
      <c r="AA185" s="84"/>
      <c r="AC185">
        <f t="shared" si="3"/>
        <v>0</v>
      </c>
    </row>
    <row r="186" spans="1:29">
      <c r="A186">
        <v>13</v>
      </c>
      <c r="B186">
        <v>181</v>
      </c>
      <c r="C186" s="84"/>
      <c r="D186" s="84"/>
      <c r="E186" s="84"/>
      <c r="F186" s="84"/>
      <c r="G186" s="84"/>
      <c r="H186" s="84"/>
      <c r="I186" s="84"/>
      <c r="J186" s="84"/>
      <c r="K186" s="84"/>
      <c r="L186" s="84"/>
      <c r="M186" s="84"/>
      <c r="N186" s="84"/>
      <c r="P186" s="84"/>
      <c r="Q186" s="84"/>
      <c r="R186" s="84"/>
      <c r="S186" s="84"/>
      <c r="T186" s="84"/>
      <c r="U186" s="84"/>
      <c r="V186" s="84"/>
      <c r="W186" s="84"/>
      <c r="X186" s="84"/>
      <c r="Y186" s="84"/>
      <c r="Z186" s="84"/>
      <c r="AA186" s="84"/>
      <c r="AC186">
        <f t="shared" si="3"/>
        <v>0</v>
      </c>
    </row>
    <row r="187" spans="1:29">
      <c r="A187">
        <v>14</v>
      </c>
      <c r="B187">
        <v>182</v>
      </c>
      <c r="C187" s="84"/>
      <c r="D187" s="84"/>
      <c r="E187" s="84"/>
      <c r="F187" s="84"/>
      <c r="G187" s="84"/>
      <c r="H187" s="84"/>
      <c r="I187" s="84"/>
      <c r="J187" s="84"/>
      <c r="K187" s="84"/>
      <c r="L187" s="84"/>
      <c r="M187" s="84"/>
      <c r="N187" s="84"/>
      <c r="P187" s="84"/>
      <c r="Q187" s="84"/>
      <c r="R187" s="84"/>
      <c r="S187" s="84"/>
      <c r="T187" s="84"/>
      <c r="U187" s="84"/>
      <c r="V187" s="84"/>
      <c r="W187" s="84"/>
      <c r="X187" s="84"/>
      <c r="Y187" s="84"/>
      <c r="Z187" s="84"/>
      <c r="AA187" s="84"/>
      <c r="AC187">
        <f t="shared" si="3"/>
        <v>0</v>
      </c>
    </row>
    <row r="188" spans="1:29">
      <c r="A188">
        <v>14</v>
      </c>
      <c r="B188">
        <v>183</v>
      </c>
      <c r="C188" s="84"/>
      <c r="D188" s="84"/>
      <c r="E188" s="84"/>
      <c r="F188" s="84"/>
      <c r="G188" s="84"/>
      <c r="H188" s="84"/>
      <c r="I188" s="84"/>
      <c r="J188" s="84"/>
      <c r="K188" s="84"/>
      <c r="L188" s="84"/>
      <c r="M188" s="84"/>
      <c r="N188" s="84"/>
      <c r="P188" s="84"/>
      <c r="Q188" s="84"/>
      <c r="R188" s="84"/>
      <c r="S188" s="84"/>
      <c r="T188" s="84"/>
      <c r="U188" s="84"/>
      <c r="V188" s="84"/>
      <c r="W188" s="84"/>
      <c r="X188" s="84"/>
      <c r="Y188" s="84"/>
      <c r="Z188" s="84"/>
      <c r="AA188" s="84"/>
      <c r="AC188">
        <f t="shared" si="3"/>
        <v>0</v>
      </c>
    </row>
    <row r="189" spans="1:29">
      <c r="A189">
        <v>15</v>
      </c>
      <c r="B189">
        <v>184</v>
      </c>
      <c r="C189" s="84"/>
      <c r="D189" s="84"/>
      <c r="E189" s="84"/>
      <c r="F189" s="84"/>
      <c r="G189" s="84"/>
      <c r="H189" s="84"/>
      <c r="I189" s="84"/>
      <c r="J189" s="84"/>
      <c r="K189" s="84"/>
      <c r="L189" s="84"/>
      <c r="M189" s="84"/>
      <c r="N189" s="84"/>
      <c r="P189" s="84"/>
      <c r="Q189" s="84"/>
      <c r="R189" s="84"/>
      <c r="S189" s="84"/>
      <c r="T189" s="84"/>
      <c r="U189" s="84"/>
      <c r="V189" s="84"/>
      <c r="W189" s="84"/>
      <c r="X189" s="84"/>
      <c r="Y189" s="84"/>
      <c r="Z189" s="84"/>
      <c r="AA189" s="84"/>
      <c r="AC189">
        <f t="shared" si="3"/>
        <v>0</v>
      </c>
    </row>
    <row r="190" spans="1:29">
      <c r="A190">
        <v>15</v>
      </c>
      <c r="B190">
        <v>185</v>
      </c>
      <c r="C190" s="84"/>
      <c r="D190" s="84"/>
      <c r="E190" s="84"/>
      <c r="F190" s="84"/>
      <c r="G190" s="84"/>
      <c r="H190" s="84"/>
      <c r="I190" s="84"/>
      <c r="J190" s="84"/>
      <c r="K190" s="84"/>
      <c r="L190" s="84"/>
      <c r="M190" s="84"/>
      <c r="N190" s="84"/>
      <c r="P190" s="84"/>
      <c r="Q190" s="84"/>
      <c r="R190" s="84"/>
      <c r="S190" s="84"/>
      <c r="T190" s="84"/>
      <c r="U190" s="84"/>
      <c r="V190" s="84"/>
      <c r="W190" s="84"/>
      <c r="X190" s="84"/>
      <c r="Y190" s="84"/>
      <c r="Z190" s="84"/>
      <c r="AA190" s="84"/>
      <c r="AC190">
        <f t="shared" si="3"/>
        <v>0</v>
      </c>
    </row>
    <row r="191" spans="1:29">
      <c r="A191">
        <v>15</v>
      </c>
      <c r="B191">
        <v>186</v>
      </c>
      <c r="C191" s="84"/>
      <c r="D191" s="84"/>
      <c r="E191" s="84"/>
      <c r="F191" s="84"/>
      <c r="G191" s="84"/>
      <c r="H191" s="84"/>
      <c r="I191" s="84"/>
      <c r="J191" s="84"/>
      <c r="K191" s="84"/>
      <c r="L191" s="84"/>
      <c r="M191" s="84"/>
      <c r="N191" s="84"/>
      <c r="P191" s="84"/>
      <c r="Q191" s="84"/>
      <c r="R191" s="84"/>
      <c r="S191" s="84"/>
      <c r="T191" s="84"/>
      <c r="U191" s="84"/>
      <c r="V191" s="84"/>
      <c r="W191" s="84"/>
      <c r="X191" s="84"/>
      <c r="Y191" s="84"/>
      <c r="Z191" s="84"/>
      <c r="AA191" s="84"/>
      <c r="AC191">
        <f t="shared" si="3"/>
        <v>0</v>
      </c>
    </row>
    <row r="192" spans="1:29">
      <c r="A192">
        <v>15</v>
      </c>
      <c r="B192">
        <v>187</v>
      </c>
      <c r="C192" s="84"/>
      <c r="D192" s="84"/>
      <c r="E192" s="84"/>
      <c r="F192" s="84"/>
      <c r="G192" s="84"/>
      <c r="H192" s="84"/>
      <c r="I192" s="84"/>
      <c r="J192" s="84"/>
      <c r="K192" s="84"/>
      <c r="L192" s="84"/>
      <c r="M192" s="84"/>
      <c r="N192" s="84"/>
      <c r="P192" s="84"/>
      <c r="Q192" s="84"/>
      <c r="R192" s="84"/>
      <c r="S192" s="84"/>
      <c r="T192" s="84"/>
      <c r="U192" s="84"/>
      <c r="V192" s="84"/>
      <c r="W192" s="84"/>
      <c r="X192" s="84"/>
      <c r="Y192" s="84"/>
      <c r="Z192" s="84"/>
      <c r="AA192" s="84"/>
      <c r="AC192">
        <f t="shared" si="3"/>
        <v>0</v>
      </c>
    </row>
    <row r="193" spans="1:29">
      <c r="A193">
        <v>15</v>
      </c>
      <c r="B193">
        <v>188</v>
      </c>
      <c r="C193" s="84"/>
      <c r="D193" s="84"/>
      <c r="E193" s="84"/>
      <c r="F193" s="84"/>
      <c r="G193" s="84"/>
      <c r="H193" s="84"/>
      <c r="I193" s="84"/>
      <c r="J193" s="84"/>
      <c r="K193" s="84"/>
      <c r="L193" s="84"/>
      <c r="M193" s="84"/>
      <c r="N193" s="84"/>
      <c r="P193" s="84"/>
      <c r="Q193" s="84"/>
      <c r="R193" s="84"/>
      <c r="S193" s="84"/>
      <c r="T193" s="84"/>
      <c r="U193" s="84"/>
      <c r="V193" s="84"/>
      <c r="W193" s="84"/>
      <c r="X193" s="84"/>
      <c r="Y193" s="84"/>
      <c r="Z193" s="84"/>
      <c r="AA193" s="84"/>
      <c r="AC193">
        <f t="shared" si="3"/>
        <v>0</v>
      </c>
    </row>
    <row r="194" spans="1:29">
      <c r="A194">
        <v>15</v>
      </c>
      <c r="B194">
        <v>189</v>
      </c>
      <c r="C194" s="84"/>
      <c r="D194" s="84"/>
      <c r="E194" s="84"/>
      <c r="F194" s="84"/>
      <c r="G194" s="84"/>
      <c r="H194" s="84"/>
      <c r="I194" s="84"/>
      <c r="J194" s="84"/>
      <c r="K194" s="84"/>
      <c r="L194" s="84"/>
      <c r="M194" s="84"/>
      <c r="N194" s="84"/>
      <c r="P194" s="84"/>
      <c r="Q194" s="84"/>
      <c r="R194" s="84"/>
      <c r="S194" s="84"/>
      <c r="T194" s="84"/>
      <c r="U194" s="84"/>
      <c r="V194" s="84"/>
      <c r="W194" s="84"/>
      <c r="X194" s="84"/>
      <c r="Y194" s="84"/>
      <c r="Z194" s="84"/>
      <c r="AA194" s="84"/>
      <c r="AC194">
        <f t="shared" si="3"/>
        <v>0</v>
      </c>
    </row>
    <row r="195" spans="1:29">
      <c r="A195">
        <v>15</v>
      </c>
      <c r="B195">
        <v>190</v>
      </c>
      <c r="C195" s="84"/>
      <c r="D195" s="84"/>
      <c r="E195" s="84"/>
      <c r="F195" s="84"/>
      <c r="G195" s="84" t="e">
        <f>LEN('15'!#REF!)</f>
        <v>#REF!</v>
      </c>
      <c r="H195" s="84"/>
      <c r="I195" s="84"/>
      <c r="J195" s="84"/>
      <c r="K195" s="84"/>
      <c r="L195" s="84"/>
      <c r="M195" s="84"/>
      <c r="N195" s="84"/>
      <c r="P195" s="84"/>
      <c r="Q195" s="84"/>
      <c r="R195" s="84"/>
      <c r="S195" s="84"/>
      <c r="T195" s="84">
        <v>25</v>
      </c>
      <c r="U195" s="84"/>
      <c r="V195" s="84"/>
      <c r="W195" s="84"/>
      <c r="X195" s="84"/>
      <c r="Y195" s="84"/>
      <c r="Z195" s="84"/>
      <c r="AA195" s="84"/>
      <c r="AC195" t="e">
        <f>IF(OR(C195&gt;P195,D195&gt;Q195,E195&gt;R195,F195&gt;S195,G195&gt;T195),1,0)</f>
        <v>#REF!</v>
      </c>
    </row>
    <row r="196" spans="1:29">
      <c r="A196">
        <v>15</v>
      </c>
      <c r="B196">
        <v>191</v>
      </c>
      <c r="C196" s="84"/>
      <c r="D196" s="84"/>
      <c r="E196" s="84"/>
      <c r="F196" s="84"/>
      <c r="G196" s="84" t="e">
        <f>LEN('15'!#REF!)</f>
        <v>#REF!</v>
      </c>
      <c r="H196" s="84"/>
      <c r="I196" s="84"/>
      <c r="J196" s="84"/>
      <c r="K196" s="84"/>
      <c r="L196" s="84"/>
      <c r="M196" s="84"/>
      <c r="N196" s="84"/>
      <c r="P196" s="84"/>
      <c r="Q196" s="84"/>
      <c r="R196" s="84"/>
      <c r="S196" s="84"/>
      <c r="T196" s="84">
        <v>25</v>
      </c>
      <c r="U196" s="84"/>
      <c r="V196" s="84"/>
      <c r="W196" s="84"/>
      <c r="X196" s="84"/>
      <c r="Y196" s="84"/>
      <c r="Z196" s="84"/>
      <c r="AA196" s="84"/>
      <c r="AC196" t="e">
        <f>IF(OR(C196&gt;P196,D196&gt;Q196,E196&gt;R196,F196&gt;S196,G196&gt;T196),1,0)</f>
        <v>#REF!</v>
      </c>
    </row>
    <row r="197" spans="1:29">
      <c r="A197">
        <v>15</v>
      </c>
      <c r="B197">
        <v>192</v>
      </c>
      <c r="C197" s="84"/>
      <c r="D197" s="84"/>
      <c r="E197" s="84"/>
      <c r="F197" s="84"/>
      <c r="G197" s="84" t="e">
        <f>LEN('15'!#REF!)</f>
        <v>#REF!</v>
      </c>
      <c r="H197" s="84"/>
      <c r="I197" s="84"/>
      <c r="J197" s="84"/>
      <c r="K197" s="84"/>
      <c r="L197" s="84"/>
      <c r="M197" s="84"/>
      <c r="N197" s="84"/>
      <c r="P197" s="84"/>
      <c r="Q197" s="84"/>
      <c r="R197" s="84"/>
      <c r="S197" s="84"/>
      <c r="T197" s="84">
        <v>25</v>
      </c>
      <c r="U197" s="84"/>
      <c r="V197" s="84"/>
      <c r="W197" s="84"/>
      <c r="X197" s="84"/>
      <c r="Y197" s="84"/>
      <c r="Z197" s="84"/>
      <c r="AA197" s="84"/>
      <c r="AC197" t="e">
        <f>IF(OR(C197&gt;P197,D197&gt;Q197,E197&gt;R197,F197&gt;S197,G197&gt;T197),1,0)</f>
        <v>#REF!</v>
      </c>
    </row>
    <row r="198" spans="1:29">
      <c r="A198">
        <v>16</v>
      </c>
      <c r="B198">
        <v>193</v>
      </c>
      <c r="C198" s="84">
        <f>LEN('16'!B12)</f>
        <v>0</v>
      </c>
      <c r="D198" s="84"/>
      <c r="E198" s="84"/>
      <c r="F198" s="84"/>
      <c r="G198" s="84"/>
      <c r="H198" s="84"/>
      <c r="I198" s="84"/>
      <c r="J198" s="84"/>
      <c r="K198" s="84"/>
      <c r="L198" s="84"/>
      <c r="M198" s="84"/>
      <c r="N198" s="84"/>
      <c r="P198" s="84">
        <v>127</v>
      </c>
      <c r="Q198" s="84"/>
      <c r="R198" s="84"/>
      <c r="S198" s="84"/>
      <c r="T198" s="84"/>
      <c r="U198" s="84"/>
      <c r="V198" s="84"/>
      <c r="W198" s="84"/>
      <c r="X198" s="84"/>
      <c r="Y198" s="84"/>
      <c r="Z198" s="84"/>
      <c r="AA198" s="84"/>
      <c r="AC198">
        <f t="shared" si="3"/>
        <v>0</v>
      </c>
    </row>
    <row r="199" spans="1:29">
      <c r="A199">
        <v>16</v>
      </c>
      <c r="B199">
        <v>194</v>
      </c>
      <c r="C199" s="84"/>
      <c r="D199" s="84"/>
      <c r="E199" s="84"/>
      <c r="F199" s="84"/>
      <c r="G199" s="84"/>
      <c r="H199" s="84"/>
      <c r="I199" s="84"/>
      <c r="J199" s="84"/>
      <c r="K199" s="84"/>
      <c r="L199" s="84"/>
      <c r="M199" s="84"/>
      <c r="N199" s="84"/>
      <c r="P199" s="84"/>
      <c r="Q199" s="84"/>
      <c r="R199" s="84"/>
      <c r="S199" s="84"/>
      <c r="T199" s="84"/>
      <c r="U199" s="84"/>
      <c r="V199" s="84"/>
      <c r="W199" s="84"/>
      <c r="X199" s="84"/>
      <c r="Y199" s="84"/>
      <c r="Z199" s="84"/>
      <c r="AA199" s="84"/>
      <c r="AC199">
        <f t="shared" si="3"/>
        <v>0</v>
      </c>
    </row>
    <row r="200" spans="1:29">
      <c r="A200">
        <v>17</v>
      </c>
      <c r="B200">
        <v>195</v>
      </c>
      <c r="C200" s="84"/>
      <c r="D200" s="84"/>
      <c r="E200" s="84"/>
      <c r="F200" s="84"/>
      <c r="G200" s="84"/>
      <c r="H200" s="84"/>
      <c r="I200" s="84"/>
      <c r="J200" s="84"/>
      <c r="K200" s="84"/>
      <c r="L200" s="84"/>
      <c r="M200" s="84"/>
      <c r="N200" s="84"/>
      <c r="P200" s="84"/>
      <c r="Q200" s="84"/>
      <c r="R200" s="84"/>
      <c r="S200" s="84"/>
      <c r="T200" s="84"/>
      <c r="U200" s="84"/>
      <c r="V200" s="84"/>
      <c r="W200" s="84"/>
      <c r="X200" s="84"/>
      <c r="Y200" s="84"/>
      <c r="Z200" s="84"/>
      <c r="AA200" s="84"/>
      <c r="AC200">
        <f t="shared" si="3"/>
        <v>0</v>
      </c>
    </row>
    <row r="201" spans="1:29">
      <c r="A201">
        <v>17</v>
      </c>
      <c r="B201">
        <v>196</v>
      </c>
      <c r="C201" s="84"/>
      <c r="D201" s="84"/>
      <c r="E201" s="84"/>
      <c r="F201" s="84"/>
      <c r="G201" s="84"/>
      <c r="H201" s="84"/>
      <c r="I201" s="84"/>
      <c r="J201" s="84"/>
      <c r="K201" s="84"/>
      <c r="L201" s="84"/>
      <c r="M201" s="84"/>
      <c r="N201" s="84"/>
      <c r="P201" s="84"/>
      <c r="Q201" s="84"/>
      <c r="R201" s="84"/>
      <c r="S201" s="84"/>
      <c r="T201" s="84"/>
      <c r="U201" s="84"/>
      <c r="V201" s="84"/>
      <c r="W201" s="84"/>
      <c r="X201" s="84"/>
      <c r="Y201" s="84"/>
      <c r="Z201" s="84"/>
      <c r="AA201" s="84"/>
      <c r="AC201">
        <f t="shared" si="3"/>
        <v>0</v>
      </c>
    </row>
    <row r="202" spans="1:29">
      <c r="A202">
        <v>17</v>
      </c>
      <c r="B202">
        <v>197</v>
      </c>
      <c r="C202" s="84"/>
      <c r="D202" s="84"/>
      <c r="E202" s="84"/>
      <c r="F202" s="84"/>
      <c r="G202" s="84"/>
      <c r="H202" s="84"/>
      <c r="I202" s="84"/>
      <c r="J202" s="84"/>
      <c r="K202" s="84"/>
      <c r="L202" s="84"/>
      <c r="M202" s="84"/>
      <c r="N202" s="84"/>
      <c r="P202" s="84"/>
      <c r="Q202" s="84"/>
      <c r="R202" s="84"/>
      <c r="S202" s="84"/>
      <c r="T202" s="84"/>
      <c r="U202" s="84"/>
      <c r="V202" s="84"/>
      <c r="W202" s="84"/>
      <c r="X202" s="84"/>
      <c r="Y202" s="84"/>
      <c r="Z202" s="84"/>
      <c r="AA202" s="84"/>
      <c r="AC202">
        <f t="shared" si="3"/>
        <v>0</v>
      </c>
    </row>
    <row r="203" spans="1:29">
      <c r="A203">
        <v>17</v>
      </c>
      <c r="B203">
        <v>198</v>
      </c>
      <c r="C203" s="84"/>
      <c r="D203" s="84"/>
      <c r="E203" s="84"/>
      <c r="F203" s="84"/>
      <c r="G203" s="84"/>
      <c r="H203" s="84"/>
      <c r="I203" s="84"/>
      <c r="J203" s="84"/>
      <c r="K203" s="84"/>
      <c r="L203" s="84"/>
      <c r="M203" s="84"/>
      <c r="N203" s="84"/>
      <c r="P203" s="84"/>
      <c r="Q203" s="84"/>
      <c r="R203" s="84"/>
      <c r="S203" s="84"/>
      <c r="T203" s="84"/>
      <c r="U203" s="84"/>
      <c r="V203" s="84"/>
      <c r="W203" s="84"/>
      <c r="X203" s="84"/>
      <c r="Y203" s="84"/>
      <c r="Z203" s="84"/>
      <c r="AA203" s="84"/>
      <c r="AC203">
        <f t="shared" si="3"/>
        <v>0</v>
      </c>
    </row>
    <row r="204" spans="1:29">
      <c r="A204">
        <v>17</v>
      </c>
      <c r="B204">
        <v>199</v>
      </c>
      <c r="C204" s="84"/>
      <c r="D204" s="84"/>
      <c r="E204" s="84"/>
      <c r="F204" s="84"/>
      <c r="G204" s="84"/>
      <c r="H204" s="84"/>
      <c r="I204" s="84"/>
      <c r="J204" s="84"/>
      <c r="K204" s="84"/>
      <c r="L204" s="84"/>
      <c r="M204" s="84"/>
      <c r="N204" s="84"/>
      <c r="P204" s="84"/>
      <c r="Q204" s="84"/>
      <c r="R204" s="84"/>
      <c r="S204" s="84"/>
      <c r="T204" s="84"/>
      <c r="U204" s="84"/>
      <c r="V204" s="84"/>
      <c r="W204" s="84"/>
      <c r="X204" s="84"/>
      <c r="Y204" s="84"/>
      <c r="Z204" s="84"/>
      <c r="AA204" s="84"/>
      <c r="AC204">
        <f t="shared" si="3"/>
        <v>0</v>
      </c>
    </row>
    <row r="205" spans="1:29">
      <c r="A205">
        <v>17</v>
      </c>
      <c r="B205">
        <v>200</v>
      </c>
      <c r="C205" s="84"/>
      <c r="D205" s="84"/>
      <c r="E205" s="84"/>
      <c r="F205" s="84"/>
      <c r="G205" s="84"/>
      <c r="H205" s="84"/>
      <c r="I205" s="84"/>
      <c r="J205" s="84"/>
      <c r="K205" s="84"/>
      <c r="L205" s="84"/>
      <c r="M205" s="84"/>
      <c r="N205" s="84"/>
      <c r="P205" s="84"/>
      <c r="Q205" s="84"/>
      <c r="R205" s="84"/>
      <c r="S205" s="84"/>
      <c r="T205" s="84"/>
      <c r="U205" s="84"/>
      <c r="V205" s="84"/>
      <c r="W205" s="84"/>
      <c r="X205" s="84"/>
      <c r="Y205" s="84"/>
      <c r="Z205" s="84"/>
      <c r="AA205" s="84"/>
      <c r="AC205">
        <f t="shared" si="3"/>
        <v>0</v>
      </c>
    </row>
    <row r="206" spans="1:29">
      <c r="A206">
        <v>17</v>
      </c>
      <c r="B206">
        <v>201</v>
      </c>
      <c r="C206" s="84"/>
      <c r="D206" s="84"/>
      <c r="E206" s="84"/>
      <c r="F206" s="84"/>
      <c r="G206" s="84"/>
      <c r="H206" s="84"/>
      <c r="I206" s="84"/>
      <c r="J206" s="84"/>
      <c r="K206" s="84"/>
      <c r="L206" s="84"/>
      <c r="M206" s="84"/>
      <c r="N206" s="84"/>
      <c r="P206" s="84"/>
      <c r="Q206" s="84"/>
      <c r="R206" s="84"/>
      <c r="S206" s="84"/>
      <c r="T206" s="84"/>
      <c r="U206" s="84"/>
      <c r="V206" s="84"/>
      <c r="W206" s="84"/>
      <c r="X206" s="84"/>
      <c r="Y206" s="84"/>
      <c r="Z206" s="84"/>
      <c r="AA206" s="84"/>
      <c r="AC206">
        <f t="shared" si="3"/>
        <v>0</v>
      </c>
    </row>
    <row r="207" spans="1:29">
      <c r="A207">
        <v>17</v>
      </c>
      <c r="B207">
        <v>202</v>
      </c>
      <c r="C207" s="84">
        <f>LEN('17'!J30)</f>
        <v>1</v>
      </c>
      <c r="D207" s="84"/>
      <c r="E207" s="84"/>
      <c r="F207" s="84"/>
      <c r="G207" s="84"/>
      <c r="H207" s="84"/>
      <c r="I207" s="84"/>
      <c r="J207" s="84"/>
      <c r="K207" s="84"/>
      <c r="L207" s="84"/>
      <c r="M207" s="84"/>
      <c r="N207" s="84"/>
      <c r="P207" s="84">
        <v>60</v>
      </c>
      <c r="Q207" s="84"/>
      <c r="R207" s="84"/>
      <c r="S207" s="84"/>
      <c r="T207" s="84"/>
      <c r="U207" s="84"/>
      <c r="V207" s="84"/>
      <c r="W207" s="84"/>
      <c r="X207" s="84"/>
      <c r="Y207" s="84"/>
      <c r="Z207" s="84"/>
      <c r="AA207" s="84"/>
      <c r="AC207">
        <f t="shared" si="3"/>
        <v>0</v>
      </c>
    </row>
    <row r="208" spans="1:29">
      <c r="A208">
        <v>18</v>
      </c>
      <c r="B208">
        <v>203</v>
      </c>
      <c r="C208" s="84"/>
      <c r="D208" s="84"/>
      <c r="E208" s="84"/>
      <c r="F208" s="84"/>
      <c r="G208" s="84"/>
      <c r="H208" s="84"/>
      <c r="I208" s="84"/>
      <c r="J208" s="84"/>
      <c r="K208" s="84"/>
      <c r="L208" s="84"/>
      <c r="M208" s="84"/>
      <c r="N208" s="84"/>
      <c r="P208" s="84"/>
      <c r="Q208" s="84"/>
      <c r="R208" s="84"/>
      <c r="S208" s="84"/>
      <c r="T208" s="84"/>
      <c r="U208" s="84"/>
      <c r="V208" s="84"/>
      <c r="W208" s="84"/>
      <c r="X208" s="84"/>
      <c r="Y208" s="84"/>
      <c r="Z208" s="84"/>
      <c r="AA208" s="84"/>
      <c r="AC208">
        <f t="shared" si="3"/>
        <v>0</v>
      </c>
    </row>
    <row r="209" spans="1:29">
      <c r="A209">
        <v>18</v>
      </c>
      <c r="B209">
        <v>204</v>
      </c>
      <c r="C209" s="84"/>
      <c r="D209" s="84"/>
      <c r="E209" s="84"/>
      <c r="F209" s="84"/>
      <c r="G209" s="84"/>
      <c r="H209" s="84"/>
      <c r="I209" s="84"/>
      <c r="J209" s="84"/>
      <c r="K209" s="84"/>
      <c r="L209" s="84"/>
      <c r="M209" s="84"/>
      <c r="N209" s="84"/>
      <c r="P209" s="84"/>
      <c r="Q209" s="84"/>
      <c r="R209" s="84"/>
      <c r="S209" s="84"/>
      <c r="T209" s="84"/>
      <c r="U209" s="84"/>
      <c r="V209" s="84"/>
      <c r="W209" s="84"/>
      <c r="X209" s="84"/>
      <c r="Y209" s="84"/>
      <c r="Z209" s="84"/>
      <c r="AA209" s="84"/>
      <c r="AC209">
        <f t="shared" si="3"/>
        <v>0</v>
      </c>
    </row>
    <row r="210" spans="1:29">
      <c r="A210">
        <v>18</v>
      </c>
      <c r="B210">
        <v>205</v>
      </c>
      <c r="C210" s="84"/>
      <c r="D210" s="84"/>
      <c r="E210" s="84"/>
      <c r="F210" s="84"/>
      <c r="G210" s="84"/>
      <c r="H210" s="84"/>
      <c r="I210" s="84"/>
      <c r="J210" s="84"/>
      <c r="K210" s="84"/>
      <c r="L210" s="84"/>
      <c r="M210" s="84"/>
      <c r="N210" s="84"/>
      <c r="P210" s="84"/>
      <c r="Q210" s="84"/>
      <c r="R210" s="84"/>
      <c r="S210" s="84"/>
      <c r="T210" s="84"/>
      <c r="U210" s="84"/>
      <c r="V210" s="84"/>
      <c r="W210" s="84"/>
      <c r="X210" s="84"/>
      <c r="Y210" s="84"/>
      <c r="Z210" s="84"/>
      <c r="AA210" s="84"/>
      <c r="AC210">
        <f t="shared" si="3"/>
        <v>0</v>
      </c>
    </row>
    <row r="211" spans="1:29">
      <c r="A211">
        <v>18</v>
      </c>
      <c r="B211">
        <v>206</v>
      </c>
      <c r="C211" s="84"/>
      <c r="D211" s="84"/>
      <c r="E211" s="84"/>
      <c r="F211" s="84"/>
      <c r="G211" s="84"/>
      <c r="H211" s="84"/>
      <c r="I211" s="84"/>
      <c r="J211" s="84"/>
      <c r="K211" s="84"/>
      <c r="L211" s="84"/>
      <c r="M211" s="84"/>
      <c r="N211" s="84"/>
      <c r="P211" s="84"/>
      <c r="Q211" s="84"/>
      <c r="R211" s="84"/>
      <c r="S211" s="84"/>
      <c r="T211" s="84"/>
      <c r="U211" s="84"/>
      <c r="V211" s="84"/>
      <c r="W211" s="84"/>
      <c r="X211" s="84"/>
      <c r="Y211" s="84"/>
      <c r="Z211" s="84"/>
      <c r="AA211" s="84"/>
      <c r="AC211">
        <f t="shared" si="3"/>
        <v>0</v>
      </c>
    </row>
    <row r="212" spans="1:29">
      <c r="A212">
        <v>18</v>
      </c>
      <c r="B212">
        <v>207</v>
      </c>
      <c r="C212" s="84"/>
      <c r="D212" s="84"/>
      <c r="E212" s="84"/>
      <c r="F212" s="84"/>
      <c r="G212" s="84"/>
      <c r="H212" s="84"/>
      <c r="I212" s="84"/>
      <c r="J212" s="84"/>
      <c r="K212" s="84"/>
      <c r="L212" s="84"/>
      <c r="M212" s="84"/>
      <c r="N212" s="84"/>
      <c r="P212" s="84"/>
      <c r="Q212" s="84"/>
      <c r="R212" s="84"/>
      <c r="S212" s="84"/>
      <c r="T212" s="84"/>
      <c r="U212" s="84"/>
      <c r="V212" s="84"/>
      <c r="W212" s="84"/>
      <c r="X212" s="84"/>
      <c r="Y212" s="84"/>
      <c r="Z212" s="84"/>
      <c r="AA212" s="84"/>
      <c r="AC212">
        <f t="shared" si="3"/>
        <v>0</v>
      </c>
    </row>
    <row r="213" spans="1:29">
      <c r="A213">
        <v>18</v>
      </c>
      <c r="B213">
        <v>208</v>
      </c>
      <c r="C213" s="84">
        <f>LEN('18'!C17)</f>
        <v>0</v>
      </c>
      <c r="D213" s="84"/>
      <c r="E213" s="84"/>
      <c r="F213" s="84"/>
      <c r="G213" s="84"/>
      <c r="H213" s="84"/>
      <c r="I213" s="84"/>
      <c r="J213" s="84"/>
      <c r="K213" s="84"/>
      <c r="L213" s="84"/>
      <c r="M213" s="84"/>
      <c r="N213" s="84"/>
      <c r="P213" s="84">
        <v>38</v>
      </c>
      <c r="Q213" s="84"/>
      <c r="R213" s="84"/>
      <c r="S213" s="84"/>
      <c r="T213" s="84"/>
      <c r="U213" s="84"/>
      <c r="V213" s="84"/>
      <c r="W213" s="84"/>
      <c r="X213" s="84"/>
      <c r="Y213" s="84"/>
      <c r="Z213" s="84"/>
      <c r="AA213" s="84"/>
      <c r="AC213">
        <f t="shared" si="3"/>
        <v>0</v>
      </c>
    </row>
    <row r="214" spans="1:29">
      <c r="A214">
        <v>19</v>
      </c>
      <c r="B214">
        <v>209</v>
      </c>
      <c r="C214" s="84"/>
      <c r="D214" s="84"/>
      <c r="E214" s="84"/>
      <c r="F214" s="84"/>
      <c r="G214" s="84"/>
      <c r="H214" s="84"/>
      <c r="I214" s="84"/>
      <c r="J214" s="84"/>
      <c r="K214" s="84"/>
      <c r="L214" s="84"/>
      <c r="M214" s="84"/>
      <c r="N214" s="84"/>
      <c r="P214" s="84"/>
      <c r="Q214" s="84"/>
      <c r="R214" s="84"/>
      <c r="S214" s="84"/>
      <c r="T214" s="84"/>
      <c r="U214" s="84"/>
      <c r="V214" s="84"/>
      <c r="W214" s="84"/>
      <c r="X214" s="84"/>
      <c r="Y214" s="84"/>
      <c r="Z214" s="84"/>
      <c r="AA214" s="84"/>
      <c r="AC214">
        <f t="shared" si="3"/>
        <v>0</v>
      </c>
    </row>
    <row r="215" spans="1:29">
      <c r="A215">
        <v>19</v>
      </c>
      <c r="B215">
        <v>210</v>
      </c>
      <c r="C215" s="84"/>
      <c r="D215" s="84"/>
      <c r="E215" s="84"/>
      <c r="F215" s="84"/>
      <c r="G215" s="84"/>
      <c r="H215" s="84"/>
      <c r="I215" s="84"/>
      <c r="J215" s="84"/>
      <c r="K215" s="84"/>
      <c r="L215" s="84"/>
      <c r="M215" s="84"/>
      <c r="N215" s="84"/>
      <c r="P215" s="84"/>
      <c r="Q215" s="84"/>
      <c r="R215" s="84"/>
      <c r="S215" s="84"/>
      <c r="T215" s="84"/>
      <c r="U215" s="84"/>
      <c r="V215" s="84"/>
      <c r="W215" s="84"/>
      <c r="X215" s="84"/>
      <c r="Y215" s="84"/>
      <c r="Z215" s="84"/>
      <c r="AA215" s="84"/>
      <c r="AC215">
        <f t="shared" si="3"/>
        <v>0</v>
      </c>
    </row>
    <row r="216" spans="1:29">
      <c r="A216">
        <v>19</v>
      </c>
      <c r="B216">
        <v>211</v>
      </c>
      <c r="C216" s="84"/>
      <c r="D216" s="84"/>
      <c r="E216" s="84"/>
      <c r="F216" s="84"/>
      <c r="G216" s="84"/>
      <c r="H216" s="84"/>
      <c r="I216" s="84"/>
      <c r="J216" s="84"/>
      <c r="K216" s="84"/>
      <c r="L216" s="84"/>
      <c r="M216" s="84"/>
      <c r="N216" s="84"/>
      <c r="P216" s="84"/>
      <c r="Q216" s="84"/>
      <c r="R216" s="84"/>
      <c r="S216" s="84"/>
      <c r="T216" s="84"/>
      <c r="U216" s="84"/>
      <c r="V216" s="84"/>
      <c r="W216" s="84"/>
      <c r="X216" s="84"/>
      <c r="Y216" s="84"/>
      <c r="Z216" s="84"/>
      <c r="AA216" s="84"/>
      <c r="AC216">
        <f t="shared" si="3"/>
        <v>0</v>
      </c>
    </row>
    <row r="217" spans="1:29">
      <c r="A217">
        <v>19</v>
      </c>
      <c r="B217">
        <v>212</v>
      </c>
      <c r="C217" s="84"/>
      <c r="D217" s="84"/>
      <c r="E217" s="84"/>
      <c r="F217" s="84"/>
      <c r="G217" s="84"/>
      <c r="H217" s="84"/>
      <c r="I217" s="84"/>
      <c r="J217" s="84"/>
      <c r="K217" s="84"/>
      <c r="L217" s="84"/>
      <c r="M217" s="84"/>
      <c r="N217" s="84"/>
      <c r="P217" s="84"/>
      <c r="Q217" s="84"/>
      <c r="R217" s="84"/>
      <c r="S217" s="84"/>
      <c r="T217" s="84"/>
      <c r="U217" s="84"/>
      <c r="V217" s="84"/>
      <c r="W217" s="84"/>
      <c r="X217" s="84"/>
      <c r="Y217" s="84"/>
      <c r="Z217" s="84"/>
      <c r="AA217" s="84"/>
      <c r="AC217">
        <f t="shared" si="3"/>
        <v>0</v>
      </c>
    </row>
    <row r="218" spans="1:29">
      <c r="A218">
        <v>19</v>
      </c>
      <c r="B218">
        <v>213</v>
      </c>
      <c r="C218" s="84"/>
      <c r="D218" s="84"/>
      <c r="E218" s="84"/>
      <c r="F218" s="84"/>
      <c r="G218" s="84"/>
      <c r="H218" s="84"/>
      <c r="I218" s="84"/>
      <c r="J218" s="84"/>
      <c r="K218" s="84"/>
      <c r="L218" s="84"/>
      <c r="M218" s="84"/>
      <c r="N218" s="84"/>
      <c r="P218" s="84"/>
      <c r="Q218" s="84"/>
      <c r="R218" s="84"/>
      <c r="S218" s="84"/>
      <c r="T218" s="84"/>
      <c r="U218" s="84"/>
      <c r="V218" s="84"/>
      <c r="W218" s="84"/>
      <c r="X218" s="84"/>
      <c r="Y218" s="84"/>
      <c r="Z218" s="84"/>
      <c r="AA218" s="84"/>
      <c r="AC218">
        <f t="shared" si="3"/>
        <v>0</v>
      </c>
    </row>
    <row r="219" spans="1:29">
      <c r="A219">
        <v>19</v>
      </c>
      <c r="B219">
        <v>214</v>
      </c>
      <c r="C219" s="84"/>
      <c r="D219" s="84"/>
      <c r="E219" s="84"/>
      <c r="F219" s="84"/>
      <c r="G219" s="84"/>
      <c r="H219" s="84"/>
      <c r="I219" s="84"/>
      <c r="J219" s="84"/>
      <c r="K219" s="84"/>
      <c r="L219" s="84"/>
      <c r="M219" s="84"/>
      <c r="N219" s="84"/>
      <c r="P219" s="84"/>
      <c r="Q219" s="84"/>
      <c r="R219" s="84"/>
      <c r="S219" s="84"/>
      <c r="T219" s="84"/>
      <c r="U219" s="84"/>
      <c r="V219" s="84"/>
      <c r="W219" s="84"/>
      <c r="X219" s="84"/>
      <c r="Y219" s="84"/>
      <c r="Z219" s="84"/>
      <c r="AA219" s="84"/>
      <c r="AC219">
        <f t="shared" si="3"/>
        <v>0</v>
      </c>
    </row>
    <row r="220" spans="1:29">
      <c r="A220">
        <v>19</v>
      </c>
      <c r="B220">
        <v>215</v>
      </c>
      <c r="C220" s="84"/>
      <c r="D220" s="84"/>
      <c r="E220" s="84"/>
      <c r="F220" s="84"/>
      <c r="G220" s="84"/>
      <c r="H220" s="84"/>
      <c r="I220" s="84"/>
      <c r="J220" s="84"/>
      <c r="K220" s="84"/>
      <c r="L220" s="84"/>
      <c r="M220" s="84"/>
      <c r="N220" s="84"/>
      <c r="P220" s="84"/>
      <c r="Q220" s="84"/>
      <c r="R220" s="84"/>
      <c r="S220" s="84"/>
      <c r="T220" s="84"/>
      <c r="U220" s="84"/>
      <c r="V220" s="84"/>
      <c r="W220" s="84"/>
      <c r="X220" s="84"/>
      <c r="Y220" s="84"/>
      <c r="Z220" s="84"/>
      <c r="AA220" s="84"/>
      <c r="AC220">
        <f t="shared" si="3"/>
        <v>0</v>
      </c>
    </row>
    <row r="221" spans="1:29">
      <c r="A221">
        <v>19</v>
      </c>
      <c r="B221">
        <v>216</v>
      </c>
      <c r="C221" s="84"/>
      <c r="D221" s="84"/>
      <c r="E221" s="84"/>
      <c r="F221" s="84"/>
      <c r="G221" s="84"/>
      <c r="H221" s="84"/>
      <c r="I221" s="84"/>
      <c r="J221" s="84"/>
      <c r="K221" s="84"/>
      <c r="L221" s="84"/>
      <c r="M221" s="84"/>
      <c r="N221" s="84"/>
      <c r="P221" s="84"/>
      <c r="Q221" s="84"/>
      <c r="R221" s="84"/>
      <c r="S221" s="84"/>
      <c r="T221" s="84"/>
      <c r="U221" s="84"/>
      <c r="V221" s="84"/>
      <c r="W221" s="84"/>
      <c r="X221" s="84"/>
      <c r="Y221" s="84"/>
      <c r="Z221" s="84"/>
      <c r="AA221" s="84"/>
      <c r="AC221">
        <f t="shared" si="3"/>
        <v>0</v>
      </c>
    </row>
    <row r="222" spans="1:29">
      <c r="A222">
        <v>19</v>
      </c>
      <c r="B222">
        <v>217</v>
      </c>
      <c r="C222" s="84" t="e">
        <f>LEN('19'!#REF!)</f>
        <v>#REF!</v>
      </c>
      <c r="D222" s="84"/>
      <c r="E222" s="84"/>
      <c r="F222" s="84"/>
      <c r="G222" s="84"/>
      <c r="H222" s="84"/>
      <c r="I222" s="84"/>
      <c r="J222" s="84"/>
      <c r="K222" s="84"/>
      <c r="L222" s="84"/>
      <c r="M222" s="84"/>
      <c r="N222" s="84"/>
      <c r="P222" s="84">
        <v>78</v>
      </c>
      <c r="Q222" s="84"/>
      <c r="R222" s="84"/>
      <c r="S222" s="84"/>
      <c r="T222" s="84"/>
      <c r="U222" s="84"/>
      <c r="V222" s="84"/>
      <c r="W222" s="84"/>
      <c r="X222" s="84"/>
      <c r="Y222" s="84"/>
      <c r="Z222" s="84"/>
      <c r="AA222" s="84"/>
      <c r="AC222" t="e">
        <f t="shared" si="3"/>
        <v>#REF!</v>
      </c>
    </row>
    <row r="223" spans="1:29">
      <c r="A223">
        <v>20</v>
      </c>
      <c r="B223">
        <v>218</v>
      </c>
      <c r="C223" s="84"/>
      <c r="D223" s="84"/>
      <c r="E223" s="84"/>
      <c r="F223" s="84"/>
      <c r="G223" s="84"/>
      <c r="H223" s="84"/>
      <c r="I223" s="84"/>
      <c r="J223" s="84"/>
      <c r="K223" s="84"/>
      <c r="L223" s="84"/>
      <c r="M223" s="84"/>
      <c r="N223" s="84"/>
      <c r="P223" s="84"/>
      <c r="Q223" s="84"/>
      <c r="R223" s="84"/>
      <c r="S223" s="84"/>
      <c r="T223" s="84"/>
      <c r="U223" s="84"/>
      <c r="V223" s="84"/>
      <c r="W223" s="84"/>
      <c r="X223" s="84"/>
      <c r="Y223" s="84"/>
      <c r="Z223" s="84"/>
      <c r="AA223" s="84"/>
      <c r="AC223">
        <f t="shared" si="3"/>
        <v>0</v>
      </c>
    </row>
    <row r="224" spans="1:29">
      <c r="A224">
        <v>20</v>
      </c>
      <c r="B224">
        <v>219</v>
      </c>
      <c r="C224" s="84"/>
      <c r="D224" s="84"/>
      <c r="E224" s="84"/>
      <c r="F224" s="84"/>
      <c r="G224" s="84"/>
      <c r="H224" s="84"/>
      <c r="I224" s="84"/>
      <c r="J224" s="84"/>
      <c r="K224" s="84"/>
      <c r="L224" s="84"/>
      <c r="M224" s="84"/>
      <c r="N224" s="84"/>
      <c r="P224" s="84"/>
      <c r="Q224" s="84"/>
      <c r="R224" s="84"/>
      <c r="S224" s="84"/>
      <c r="T224" s="84"/>
      <c r="U224" s="84"/>
      <c r="V224" s="84"/>
      <c r="W224" s="84"/>
      <c r="X224" s="84"/>
      <c r="Y224" s="84"/>
      <c r="Z224" s="84"/>
      <c r="AA224" s="84"/>
      <c r="AC224">
        <f t="shared" si="3"/>
        <v>0</v>
      </c>
    </row>
    <row r="225" spans="1:29">
      <c r="A225">
        <v>20</v>
      </c>
      <c r="B225">
        <v>220</v>
      </c>
      <c r="C225" s="84"/>
      <c r="D225" s="84"/>
      <c r="E225" s="84"/>
      <c r="F225" s="84"/>
      <c r="G225" s="84"/>
      <c r="H225" s="84"/>
      <c r="I225" s="84"/>
      <c r="J225" s="84"/>
      <c r="K225" s="84"/>
      <c r="L225" s="84"/>
      <c r="M225" s="84"/>
      <c r="N225" s="84"/>
      <c r="P225" s="84"/>
      <c r="Q225" s="84"/>
      <c r="R225" s="84"/>
      <c r="S225" s="84"/>
      <c r="T225" s="84"/>
      <c r="U225" s="84"/>
      <c r="V225" s="84"/>
      <c r="W225" s="84"/>
      <c r="X225" s="84"/>
      <c r="Y225" s="84"/>
      <c r="Z225" s="84"/>
      <c r="AA225" s="84"/>
      <c r="AC225">
        <f t="shared" si="3"/>
        <v>0</v>
      </c>
    </row>
    <row r="226" spans="1:29">
      <c r="A226">
        <v>20</v>
      </c>
      <c r="B226">
        <v>221</v>
      </c>
      <c r="C226" s="84"/>
      <c r="D226" s="84"/>
      <c r="E226" s="84"/>
      <c r="F226" s="84"/>
      <c r="G226" s="84"/>
      <c r="H226" s="84"/>
      <c r="I226" s="84"/>
      <c r="J226" s="84"/>
      <c r="K226" s="84"/>
      <c r="L226" s="84"/>
      <c r="M226" s="84"/>
      <c r="N226" s="84"/>
      <c r="P226" s="84"/>
      <c r="Q226" s="84"/>
      <c r="R226" s="84"/>
      <c r="S226" s="84"/>
      <c r="T226" s="84"/>
      <c r="U226" s="84"/>
      <c r="V226" s="84"/>
      <c r="W226" s="84"/>
      <c r="X226" s="84"/>
      <c r="Y226" s="84"/>
      <c r="Z226" s="84"/>
      <c r="AA226" s="84"/>
      <c r="AC226">
        <f t="shared" si="3"/>
        <v>0</v>
      </c>
    </row>
    <row r="227" spans="1:29">
      <c r="A227">
        <v>20</v>
      </c>
      <c r="B227">
        <v>222</v>
      </c>
      <c r="C227" s="84"/>
      <c r="D227" s="84"/>
      <c r="E227" s="84"/>
      <c r="F227" s="84"/>
      <c r="G227" s="84"/>
      <c r="H227" s="84"/>
      <c r="I227" s="84"/>
      <c r="J227" s="84"/>
      <c r="K227" s="84"/>
      <c r="L227" s="84"/>
      <c r="M227" s="84"/>
      <c r="N227" s="84"/>
      <c r="P227" s="84"/>
      <c r="Q227" s="84"/>
      <c r="R227" s="84"/>
      <c r="S227" s="84"/>
      <c r="T227" s="84"/>
      <c r="U227" s="84"/>
      <c r="V227" s="84"/>
      <c r="W227" s="84"/>
      <c r="X227" s="84"/>
      <c r="Y227" s="84"/>
      <c r="Z227" s="84"/>
      <c r="AA227" s="84"/>
      <c r="AC227">
        <f t="shared" si="3"/>
        <v>0</v>
      </c>
    </row>
    <row r="228" spans="1:29">
      <c r="A228">
        <v>20</v>
      </c>
      <c r="B228">
        <v>223</v>
      </c>
      <c r="C228" s="84"/>
      <c r="D228" s="84"/>
      <c r="E228" s="84"/>
      <c r="F228" s="84"/>
      <c r="G228" s="84"/>
      <c r="H228" s="84"/>
      <c r="I228" s="84"/>
      <c r="J228" s="84"/>
      <c r="K228" s="84"/>
      <c r="L228" s="84"/>
      <c r="M228" s="84"/>
      <c r="N228" s="84"/>
      <c r="P228" s="84"/>
      <c r="Q228" s="84"/>
      <c r="R228" s="84"/>
      <c r="S228" s="84"/>
      <c r="T228" s="84"/>
      <c r="U228" s="84"/>
      <c r="V228" s="84"/>
      <c r="W228" s="84"/>
      <c r="X228" s="84"/>
      <c r="Y228" s="84"/>
      <c r="Z228" s="84"/>
      <c r="AA228" s="84"/>
      <c r="AC228">
        <f t="shared" si="3"/>
        <v>0</v>
      </c>
    </row>
    <row r="229" spans="1:29">
      <c r="A229">
        <v>20</v>
      </c>
      <c r="B229">
        <v>224</v>
      </c>
      <c r="C229" s="84"/>
      <c r="D229" s="84"/>
      <c r="E229" s="84"/>
      <c r="F229" s="84"/>
      <c r="G229" s="84"/>
      <c r="H229" s="84"/>
      <c r="I229" s="84"/>
      <c r="J229" s="84"/>
      <c r="K229" s="84"/>
      <c r="L229" s="84"/>
      <c r="M229" s="84"/>
      <c r="N229" s="84"/>
      <c r="P229" s="84"/>
      <c r="Q229" s="84"/>
      <c r="R229" s="84"/>
      <c r="S229" s="84"/>
      <c r="T229" s="84"/>
      <c r="U229" s="84"/>
      <c r="V229" s="84"/>
      <c r="W229" s="84"/>
      <c r="X229" s="84"/>
      <c r="Y229" s="84"/>
      <c r="Z229" s="84"/>
      <c r="AA229" s="84"/>
      <c r="AC229">
        <f t="shared" si="3"/>
        <v>0</v>
      </c>
    </row>
    <row r="230" spans="1:29">
      <c r="A230">
        <v>20</v>
      </c>
      <c r="B230">
        <v>225</v>
      </c>
      <c r="C230" s="84"/>
      <c r="D230" s="84"/>
      <c r="E230" s="84"/>
      <c r="F230" s="84"/>
      <c r="G230" s="84"/>
      <c r="H230" s="84"/>
      <c r="I230" s="84"/>
      <c r="J230" s="84"/>
      <c r="K230" s="84"/>
      <c r="L230" s="84"/>
      <c r="M230" s="84"/>
      <c r="N230" s="84"/>
      <c r="P230" s="84"/>
      <c r="Q230" s="84"/>
      <c r="R230" s="84"/>
      <c r="S230" s="84"/>
      <c r="T230" s="84"/>
      <c r="U230" s="84"/>
      <c r="V230" s="84"/>
      <c r="W230" s="84"/>
      <c r="X230" s="84"/>
      <c r="Y230" s="84"/>
      <c r="Z230" s="84"/>
      <c r="AA230" s="84"/>
      <c r="AC230">
        <f t="shared" si="3"/>
        <v>0</v>
      </c>
    </row>
    <row r="231" spans="1:29">
      <c r="A231">
        <v>20</v>
      </c>
      <c r="B231">
        <v>226</v>
      </c>
      <c r="C231" s="84"/>
      <c r="D231" s="84"/>
      <c r="E231" s="84"/>
      <c r="F231" s="84"/>
      <c r="G231" s="84"/>
      <c r="H231" s="84"/>
      <c r="I231" s="84"/>
      <c r="J231" s="84"/>
      <c r="K231" s="84"/>
      <c r="L231" s="84"/>
      <c r="M231" s="84"/>
      <c r="N231" s="84"/>
      <c r="P231" s="84"/>
      <c r="Q231" s="84"/>
      <c r="R231" s="84"/>
      <c r="S231" s="84"/>
      <c r="T231" s="84"/>
      <c r="U231" s="84"/>
      <c r="V231" s="84"/>
      <c r="W231" s="84"/>
      <c r="X231" s="84"/>
      <c r="Y231" s="84"/>
      <c r="Z231" s="84"/>
      <c r="AA231" s="84"/>
      <c r="AC231">
        <f t="shared" si="3"/>
        <v>0</v>
      </c>
    </row>
    <row r="232" spans="1:29">
      <c r="A232">
        <v>20</v>
      </c>
      <c r="B232">
        <v>227</v>
      </c>
      <c r="C232" s="84"/>
      <c r="D232" s="84"/>
      <c r="E232" s="84"/>
      <c r="F232" s="84"/>
      <c r="G232" s="84"/>
      <c r="H232" s="84"/>
      <c r="I232" s="84"/>
      <c r="J232" s="84"/>
      <c r="K232" s="84"/>
      <c r="L232" s="84"/>
      <c r="M232" s="84"/>
      <c r="N232" s="84"/>
      <c r="P232" s="84"/>
      <c r="Q232" s="84"/>
      <c r="R232" s="84"/>
      <c r="S232" s="84"/>
      <c r="T232" s="84"/>
      <c r="U232" s="84"/>
      <c r="V232" s="84"/>
      <c r="W232" s="84"/>
      <c r="X232" s="84"/>
      <c r="Y232" s="84"/>
      <c r="Z232" s="84"/>
      <c r="AA232" s="84"/>
      <c r="AC232">
        <f t="shared" si="3"/>
        <v>0</v>
      </c>
    </row>
    <row r="233" spans="1:29">
      <c r="A233">
        <v>21</v>
      </c>
      <c r="B233">
        <v>228</v>
      </c>
      <c r="C233" s="84"/>
      <c r="D233" s="84"/>
      <c r="E233" s="84"/>
      <c r="F233" s="84"/>
      <c r="G233" s="84"/>
      <c r="H233" s="84"/>
      <c r="I233" s="84"/>
      <c r="J233" s="84"/>
      <c r="K233" s="84"/>
      <c r="L233" s="84"/>
      <c r="M233" s="84"/>
      <c r="N233" s="84"/>
      <c r="P233" s="84"/>
      <c r="Q233" s="84"/>
      <c r="R233" s="84"/>
      <c r="S233" s="84"/>
      <c r="T233" s="84"/>
      <c r="U233" s="84"/>
      <c r="V233" s="84"/>
      <c r="W233" s="84"/>
      <c r="X233" s="84"/>
      <c r="Y233" s="84"/>
      <c r="Z233" s="84"/>
      <c r="AA233" s="84"/>
      <c r="AC233">
        <f t="shared" si="3"/>
        <v>0</v>
      </c>
    </row>
    <row r="234" spans="1:29">
      <c r="A234">
        <v>21</v>
      </c>
      <c r="B234">
        <v>229</v>
      </c>
      <c r="C234" s="84"/>
      <c r="D234" s="84"/>
      <c r="E234" s="84"/>
      <c r="F234" s="84"/>
      <c r="G234" s="84"/>
      <c r="H234" s="84"/>
      <c r="I234" s="84"/>
      <c r="J234" s="84"/>
      <c r="K234" s="84"/>
      <c r="L234" s="84"/>
      <c r="M234" s="84"/>
      <c r="N234" s="84"/>
      <c r="P234" s="84"/>
      <c r="Q234" s="84"/>
      <c r="R234" s="84"/>
      <c r="S234" s="84"/>
      <c r="T234" s="84"/>
      <c r="U234" s="84"/>
      <c r="V234" s="84"/>
      <c r="W234" s="84"/>
      <c r="X234" s="84"/>
      <c r="Y234" s="84"/>
      <c r="Z234" s="84"/>
      <c r="AA234" s="84"/>
      <c r="AC234">
        <f t="shared" ref="AC234:AC297" si="4">IF(OR(C234&gt;P234,D234&gt;Q234,E234&gt;R234),1,0)</f>
        <v>0</v>
      </c>
    </row>
    <row r="235" spans="1:29">
      <c r="A235">
        <v>21</v>
      </c>
      <c r="B235">
        <v>230</v>
      </c>
      <c r="C235" s="84">
        <f>LEN('21'!D23)</f>
        <v>0</v>
      </c>
      <c r="D235" s="84"/>
      <c r="E235" s="84"/>
      <c r="F235" s="84"/>
      <c r="G235" s="84"/>
      <c r="H235" s="84"/>
      <c r="I235" s="84"/>
      <c r="J235" s="84"/>
      <c r="K235" s="84"/>
      <c r="L235" s="84"/>
      <c r="M235" s="84"/>
      <c r="N235" s="84"/>
      <c r="P235" s="84">
        <v>82</v>
      </c>
      <c r="Q235" s="84"/>
      <c r="R235" s="84"/>
      <c r="S235" s="84"/>
      <c r="T235" s="84"/>
      <c r="U235" s="84"/>
      <c r="V235" s="84"/>
      <c r="W235" s="84"/>
      <c r="X235" s="84"/>
      <c r="Y235" s="84"/>
      <c r="Z235" s="84"/>
      <c r="AA235" s="84"/>
      <c r="AC235">
        <f t="shared" si="4"/>
        <v>0</v>
      </c>
    </row>
    <row r="236" spans="1:29">
      <c r="A236">
        <v>21</v>
      </c>
      <c r="B236">
        <v>231</v>
      </c>
      <c r="C236" s="84"/>
      <c r="D236" s="84"/>
      <c r="E236" s="84"/>
      <c r="F236" s="84"/>
      <c r="G236" s="84"/>
      <c r="H236" s="84"/>
      <c r="I236" s="84"/>
      <c r="J236" s="84"/>
      <c r="K236" s="84"/>
      <c r="L236" s="84"/>
      <c r="M236" s="84"/>
      <c r="N236" s="84"/>
      <c r="P236" s="84"/>
      <c r="Q236" s="84"/>
      <c r="R236" s="84"/>
      <c r="S236" s="84"/>
      <c r="T236" s="84"/>
      <c r="U236" s="84"/>
      <c r="V236" s="84"/>
      <c r="W236" s="84"/>
      <c r="X236" s="84"/>
      <c r="Y236" s="84"/>
      <c r="Z236" s="84"/>
      <c r="AA236" s="84"/>
      <c r="AC236">
        <f t="shared" si="4"/>
        <v>0</v>
      </c>
    </row>
    <row r="237" spans="1:29">
      <c r="A237">
        <v>21</v>
      </c>
      <c r="B237">
        <v>232</v>
      </c>
      <c r="C237" s="84">
        <f>LEN('21'!D25)</f>
        <v>0</v>
      </c>
      <c r="D237" s="84"/>
      <c r="E237" s="84"/>
      <c r="F237" s="84"/>
      <c r="G237" s="84"/>
      <c r="H237" s="84"/>
      <c r="I237" s="84"/>
      <c r="J237" s="84"/>
      <c r="K237" s="84"/>
      <c r="L237" s="84"/>
      <c r="M237" s="84"/>
      <c r="N237" s="84"/>
      <c r="P237" s="84">
        <v>82</v>
      </c>
      <c r="Q237" s="84"/>
      <c r="R237" s="84"/>
      <c r="S237" s="84"/>
      <c r="T237" s="84"/>
      <c r="U237" s="84"/>
      <c r="V237" s="84"/>
      <c r="W237" s="84"/>
      <c r="X237" s="84"/>
      <c r="Y237" s="84"/>
      <c r="Z237" s="84"/>
      <c r="AA237" s="84"/>
      <c r="AC237">
        <f t="shared" si="4"/>
        <v>0</v>
      </c>
    </row>
    <row r="238" spans="1:29">
      <c r="A238">
        <v>21</v>
      </c>
      <c r="B238">
        <v>233</v>
      </c>
      <c r="C238" s="84"/>
      <c r="D238" s="84"/>
      <c r="E238" s="84"/>
      <c r="F238" s="84"/>
      <c r="G238" s="84"/>
      <c r="H238" s="84"/>
      <c r="I238" s="84"/>
      <c r="J238" s="84"/>
      <c r="K238" s="84"/>
      <c r="L238" s="84"/>
      <c r="M238" s="84"/>
      <c r="N238" s="84"/>
      <c r="P238" s="84"/>
      <c r="Q238" s="84"/>
      <c r="R238" s="84"/>
      <c r="S238" s="84"/>
      <c r="T238" s="84"/>
      <c r="U238" s="84"/>
      <c r="V238" s="84"/>
      <c r="W238" s="84"/>
      <c r="X238" s="84"/>
      <c r="Y238" s="84"/>
      <c r="Z238" s="84"/>
      <c r="AA238" s="84"/>
      <c r="AC238">
        <f t="shared" si="4"/>
        <v>0</v>
      </c>
    </row>
    <row r="239" spans="1:29">
      <c r="A239">
        <v>21</v>
      </c>
      <c r="B239">
        <v>234</v>
      </c>
      <c r="C239" s="84"/>
      <c r="D239" s="84"/>
      <c r="E239" s="84"/>
      <c r="F239" s="84"/>
      <c r="G239" s="84"/>
      <c r="H239" s="84"/>
      <c r="I239" s="84"/>
      <c r="J239" s="84"/>
      <c r="K239" s="84"/>
      <c r="L239" s="84"/>
      <c r="M239" s="84"/>
      <c r="N239" s="84"/>
      <c r="P239" s="84"/>
      <c r="Q239" s="84"/>
      <c r="R239" s="84"/>
      <c r="S239" s="84"/>
      <c r="T239" s="84"/>
      <c r="U239" s="84"/>
      <c r="V239" s="84"/>
      <c r="W239" s="84"/>
      <c r="X239" s="84"/>
      <c r="Y239" s="84"/>
      <c r="Z239" s="84"/>
      <c r="AA239" s="84"/>
      <c r="AC239">
        <f t="shared" si="4"/>
        <v>0</v>
      </c>
    </row>
    <row r="240" spans="1:29">
      <c r="A240">
        <v>21</v>
      </c>
      <c r="B240">
        <v>235</v>
      </c>
      <c r="C240" s="84"/>
      <c r="D240" s="84"/>
      <c r="E240" s="84"/>
      <c r="F240" s="84"/>
      <c r="G240" s="84"/>
      <c r="H240" s="84"/>
      <c r="I240" s="84"/>
      <c r="J240" s="84"/>
      <c r="K240" s="84"/>
      <c r="L240" s="84"/>
      <c r="M240" s="84"/>
      <c r="N240" s="84"/>
      <c r="P240" s="84"/>
      <c r="Q240" s="84"/>
      <c r="R240" s="84"/>
      <c r="S240" s="84"/>
      <c r="T240" s="84"/>
      <c r="U240" s="84"/>
      <c r="V240" s="84"/>
      <c r="W240" s="84"/>
      <c r="X240" s="84"/>
      <c r="Y240" s="84"/>
      <c r="Z240" s="84"/>
      <c r="AA240" s="84"/>
      <c r="AC240">
        <f t="shared" si="4"/>
        <v>0</v>
      </c>
    </row>
    <row r="241" spans="1:29">
      <c r="A241">
        <v>21</v>
      </c>
      <c r="B241">
        <v>236</v>
      </c>
      <c r="C241" s="84"/>
      <c r="D241" s="84"/>
      <c r="E241" s="84"/>
      <c r="F241" s="84"/>
      <c r="G241" s="84"/>
      <c r="H241" s="84"/>
      <c r="I241" s="84"/>
      <c r="J241" s="84"/>
      <c r="K241" s="84"/>
      <c r="L241" s="84"/>
      <c r="M241" s="84"/>
      <c r="N241" s="84"/>
      <c r="P241" s="84"/>
      <c r="Q241" s="84"/>
      <c r="R241" s="84"/>
      <c r="S241" s="84"/>
      <c r="T241" s="84"/>
      <c r="U241" s="84"/>
      <c r="V241" s="84"/>
      <c r="W241" s="84"/>
      <c r="X241" s="84"/>
      <c r="Y241" s="84"/>
      <c r="Z241" s="84"/>
      <c r="AA241" s="84"/>
      <c r="AC241">
        <f t="shared" si="4"/>
        <v>0</v>
      </c>
    </row>
    <row r="242" spans="1:29">
      <c r="A242">
        <v>21</v>
      </c>
      <c r="B242">
        <v>237</v>
      </c>
      <c r="C242" s="84"/>
      <c r="D242" s="84"/>
      <c r="E242" s="84"/>
      <c r="F242" s="84"/>
      <c r="G242" s="84"/>
      <c r="H242" s="84"/>
      <c r="I242" s="84"/>
      <c r="J242" s="84"/>
      <c r="K242" s="84"/>
      <c r="L242" s="84"/>
      <c r="M242" s="84"/>
      <c r="N242" s="84"/>
      <c r="P242" s="84"/>
      <c r="Q242" s="84"/>
      <c r="R242" s="84"/>
      <c r="S242" s="84"/>
      <c r="T242" s="84"/>
      <c r="U242" s="84"/>
      <c r="V242" s="84"/>
      <c r="W242" s="84"/>
      <c r="X242" s="84"/>
      <c r="Y242" s="84"/>
      <c r="Z242" s="84"/>
      <c r="AA242" s="84"/>
      <c r="AC242">
        <f t="shared" si="4"/>
        <v>0</v>
      </c>
    </row>
    <row r="243" spans="1:29">
      <c r="A243">
        <v>21</v>
      </c>
      <c r="B243">
        <v>238</v>
      </c>
      <c r="C243" s="84">
        <f>LEN('21'!D44)</f>
        <v>0</v>
      </c>
      <c r="D243" s="84"/>
      <c r="E243" s="84"/>
      <c r="F243" s="84"/>
      <c r="G243" s="84"/>
      <c r="H243" s="84"/>
      <c r="I243" s="84"/>
      <c r="J243" s="84"/>
      <c r="K243" s="84"/>
      <c r="L243" s="84"/>
      <c r="M243" s="84"/>
      <c r="N243" s="84"/>
      <c r="P243" s="84">
        <v>82</v>
      </c>
      <c r="Q243" s="84"/>
      <c r="R243" s="84"/>
      <c r="S243" s="84"/>
      <c r="T243" s="84"/>
      <c r="U243" s="84"/>
      <c r="V243" s="84"/>
      <c r="W243" s="84"/>
      <c r="X243" s="84"/>
      <c r="Y243" s="84"/>
      <c r="Z243" s="84"/>
      <c r="AA243" s="84"/>
      <c r="AC243">
        <f t="shared" si="4"/>
        <v>0</v>
      </c>
    </row>
    <row r="244" spans="1:29">
      <c r="A244">
        <v>21</v>
      </c>
      <c r="B244">
        <v>239</v>
      </c>
      <c r="C244" s="84"/>
      <c r="D244" s="84"/>
      <c r="E244" s="84"/>
      <c r="F244" s="84"/>
      <c r="G244" s="84"/>
      <c r="H244" s="84"/>
      <c r="I244" s="84"/>
      <c r="J244" s="84"/>
      <c r="K244" s="84"/>
      <c r="L244" s="84"/>
      <c r="M244" s="84"/>
      <c r="N244" s="84"/>
      <c r="P244" s="84"/>
      <c r="Q244" s="84"/>
      <c r="R244" s="84"/>
      <c r="S244" s="84"/>
      <c r="T244" s="84"/>
      <c r="U244" s="84"/>
      <c r="V244" s="84"/>
      <c r="W244" s="84"/>
      <c r="X244" s="84"/>
      <c r="Y244" s="84"/>
      <c r="Z244" s="84"/>
      <c r="AA244" s="84"/>
      <c r="AC244">
        <f t="shared" si="4"/>
        <v>0</v>
      </c>
    </row>
    <row r="245" spans="1:29">
      <c r="A245">
        <v>21</v>
      </c>
      <c r="B245">
        <v>240</v>
      </c>
      <c r="C245" s="84">
        <f>LEN('21'!D46)</f>
        <v>0</v>
      </c>
      <c r="D245" s="84"/>
      <c r="E245" s="84"/>
      <c r="F245" s="84"/>
      <c r="G245" s="84"/>
      <c r="H245" s="84"/>
      <c r="I245" s="84"/>
      <c r="J245" s="84"/>
      <c r="K245" s="84"/>
      <c r="L245" s="84"/>
      <c r="M245" s="84"/>
      <c r="N245" s="84"/>
      <c r="P245" s="84">
        <v>82</v>
      </c>
      <c r="Q245" s="84"/>
      <c r="R245" s="84"/>
      <c r="S245" s="84"/>
      <c r="T245" s="84"/>
      <c r="U245" s="84"/>
      <c r="V245" s="84"/>
      <c r="W245" s="84"/>
      <c r="X245" s="84"/>
      <c r="Y245" s="84"/>
      <c r="Z245" s="84"/>
      <c r="AA245" s="84"/>
      <c r="AC245">
        <f t="shared" si="4"/>
        <v>0</v>
      </c>
    </row>
    <row r="246" spans="1:29">
      <c r="A246">
        <v>21</v>
      </c>
      <c r="B246">
        <v>241</v>
      </c>
      <c r="C246" s="84"/>
      <c r="D246" s="84"/>
      <c r="E246" s="84"/>
      <c r="F246" s="84"/>
      <c r="G246" s="84"/>
      <c r="H246" s="84"/>
      <c r="I246" s="84"/>
      <c r="J246" s="84"/>
      <c r="K246" s="84"/>
      <c r="L246" s="84"/>
      <c r="M246" s="84"/>
      <c r="N246" s="84"/>
      <c r="P246" s="84"/>
      <c r="Q246" s="84"/>
      <c r="R246" s="84"/>
      <c r="S246" s="84"/>
      <c r="T246" s="84"/>
      <c r="U246" s="84"/>
      <c r="V246" s="84"/>
      <c r="W246" s="84"/>
      <c r="X246" s="84"/>
      <c r="Y246" s="84"/>
      <c r="Z246" s="84"/>
      <c r="AA246" s="84"/>
      <c r="AC246">
        <f t="shared" si="4"/>
        <v>0</v>
      </c>
    </row>
    <row r="247" spans="1:29">
      <c r="A247">
        <v>21</v>
      </c>
      <c r="B247">
        <v>242</v>
      </c>
      <c r="C247" s="84"/>
      <c r="D247" s="84"/>
      <c r="E247" s="84"/>
      <c r="F247" s="84"/>
      <c r="G247" s="84"/>
      <c r="H247" s="84"/>
      <c r="I247" s="84"/>
      <c r="J247" s="84"/>
      <c r="K247" s="84"/>
      <c r="L247" s="84"/>
      <c r="M247" s="84"/>
      <c r="N247" s="84"/>
      <c r="P247" s="84"/>
      <c r="Q247" s="84"/>
      <c r="R247" s="84"/>
      <c r="S247" s="84"/>
      <c r="T247" s="84"/>
      <c r="U247" s="84"/>
      <c r="V247" s="84"/>
      <c r="W247" s="84"/>
      <c r="X247" s="84"/>
      <c r="Y247" s="84"/>
      <c r="Z247" s="84"/>
      <c r="AA247" s="84"/>
      <c r="AC247">
        <f t="shared" si="4"/>
        <v>0</v>
      </c>
    </row>
    <row r="248" spans="1:29">
      <c r="A248">
        <v>21</v>
      </c>
      <c r="B248">
        <v>243</v>
      </c>
      <c r="C248" s="84"/>
      <c r="D248" s="84"/>
      <c r="E248" s="84"/>
      <c r="F248" s="84"/>
      <c r="G248" s="84"/>
      <c r="H248" s="84"/>
      <c r="I248" s="84"/>
      <c r="J248" s="84"/>
      <c r="K248" s="84"/>
      <c r="L248" s="84"/>
      <c r="M248" s="84"/>
      <c r="N248" s="84"/>
      <c r="P248" s="84"/>
      <c r="Q248" s="84"/>
      <c r="R248" s="84"/>
      <c r="S248" s="84"/>
      <c r="T248" s="84"/>
      <c r="U248" s="84"/>
      <c r="V248" s="84"/>
      <c r="W248" s="84"/>
      <c r="X248" s="84"/>
      <c r="Y248" s="84"/>
      <c r="Z248" s="84"/>
      <c r="AA248" s="84"/>
      <c r="AC248">
        <f t="shared" si="4"/>
        <v>0</v>
      </c>
    </row>
    <row r="249" spans="1:29">
      <c r="A249">
        <v>21</v>
      </c>
      <c r="B249">
        <v>244</v>
      </c>
      <c r="C249" s="84"/>
      <c r="D249" s="84"/>
      <c r="E249" s="84"/>
      <c r="F249" s="84"/>
      <c r="G249" s="84"/>
      <c r="H249" s="84"/>
      <c r="I249" s="84"/>
      <c r="J249" s="84"/>
      <c r="K249" s="84"/>
      <c r="L249" s="84"/>
      <c r="M249" s="84"/>
      <c r="N249" s="84"/>
      <c r="P249" s="84"/>
      <c r="Q249" s="84"/>
      <c r="R249" s="84"/>
      <c r="S249" s="84"/>
      <c r="T249" s="84"/>
      <c r="U249" s="84"/>
      <c r="V249" s="84"/>
      <c r="W249" s="84"/>
      <c r="X249" s="84"/>
      <c r="Y249" s="84"/>
      <c r="Z249" s="84"/>
      <c r="AA249" s="84"/>
      <c r="AC249">
        <f t="shared" si="4"/>
        <v>0</v>
      </c>
    </row>
    <row r="250" spans="1:29">
      <c r="A250">
        <v>21</v>
      </c>
      <c r="B250">
        <v>245</v>
      </c>
      <c r="C250" s="84"/>
      <c r="D250" s="84"/>
      <c r="E250" s="84"/>
      <c r="F250" s="84"/>
      <c r="G250" s="84"/>
      <c r="H250" s="84"/>
      <c r="I250" s="84"/>
      <c r="J250" s="84"/>
      <c r="K250" s="84"/>
      <c r="L250" s="84"/>
      <c r="M250" s="84"/>
      <c r="N250" s="84"/>
      <c r="P250" s="84"/>
      <c r="Q250" s="84"/>
      <c r="R250" s="84"/>
      <c r="S250" s="84"/>
      <c r="T250" s="84"/>
      <c r="U250" s="84"/>
      <c r="V250" s="84"/>
      <c r="W250" s="84"/>
      <c r="X250" s="84"/>
      <c r="Y250" s="84"/>
      <c r="Z250" s="84"/>
      <c r="AA250" s="84"/>
      <c r="AC250">
        <f t="shared" si="4"/>
        <v>0</v>
      </c>
    </row>
    <row r="251" spans="1:29">
      <c r="A251">
        <v>21</v>
      </c>
      <c r="B251">
        <v>246</v>
      </c>
      <c r="C251" s="84">
        <f>LEN('21'!D65)</f>
        <v>0</v>
      </c>
      <c r="D251" s="84"/>
      <c r="E251" s="84"/>
      <c r="F251" s="84"/>
      <c r="G251" s="84"/>
      <c r="H251" s="84"/>
      <c r="I251" s="84"/>
      <c r="J251" s="84"/>
      <c r="K251" s="84"/>
      <c r="L251" s="84"/>
      <c r="M251" s="84"/>
      <c r="N251" s="84"/>
      <c r="P251" s="84">
        <v>82</v>
      </c>
      <c r="Q251" s="84"/>
      <c r="R251" s="84"/>
      <c r="S251" s="84"/>
      <c r="T251" s="84"/>
      <c r="U251" s="84"/>
      <c r="V251" s="84"/>
      <c r="W251" s="84"/>
      <c r="X251" s="84"/>
      <c r="Y251" s="84"/>
      <c r="Z251" s="84"/>
      <c r="AA251" s="84"/>
      <c r="AC251">
        <f t="shared" si="4"/>
        <v>0</v>
      </c>
    </row>
    <row r="252" spans="1:29">
      <c r="A252">
        <v>21</v>
      </c>
      <c r="B252">
        <v>247</v>
      </c>
      <c r="C252" s="84"/>
      <c r="D252" s="84"/>
      <c r="E252" s="84"/>
      <c r="F252" s="84"/>
      <c r="G252" s="84"/>
      <c r="H252" s="84"/>
      <c r="I252" s="84"/>
      <c r="J252" s="84"/>
      <c r="K252" s="84"/>
      <c r="L252" s="84"/>
      <c r="M252" s="84"/>
      <c r="N252" s="84"/>
      <c r="P252" s="84"/>
      <c r="Q252" s="84"/>
      <c r="R252" s="84"/>
      <c r="S252" s="84"/>
      <c r="T252" s="84"/>
      <c r="U252" s="84"/>
      <c r="V252" s="84"/>
      <c r="W252" s="84"/>
      <c r="X252" s="84"/>
      <c r="Y252" s="84"/>
      <c r="Z252" s="84"/>
      <c r="AA252" s="84"/>
      <c r="AC252">
        <f t="shared" si="4"/>
        <v>0</v>
      </c>
    </row>
    <row r="253" spans="1:29">
      <c r="A253">
        <v>21</v>
      </c>
      <c r="B253">
        <v>248</v>
      </c>
      <c r="C253" s="84">
        <f>LEN('21'!D67)</f>
        <v>0</v>
      </c>
      <c r="D253" s="84"/>
      <c r="E253" s="84"/>
      <c r="F253" s="84"/>
      <c r="G253" s="84"/>
      <c r="H253" s="84"/>
      <c r="I253" s="84"/>
      <c r="J253" s="84"/>
      <c r="K253" s="84"/>
      <c r="L253" s="84"/>
      <c r="M253" s="84"/>
      <c r="N253" s="84"/>
      <c r="P253" s="84">
        <v>82</v>
      </c>
      <c r="Q253" s="84"/>
      <c r="R253" s="84"/>
      <c r="S253" s="84"/>
      <c r="T253" s="84"/>
      <c r="U253" s="84"/>
      <c r="V253" s="84"/>
      <c r="W253" s="84"/>
      <c r="X253" s="84"/>
      <c r="Y253" s="84"/>
      <c r="Z253" s="84"/>
      <c r="AA253" s="84"/>
      <c r="AC253">
        <f t="shared" si="4"/>
        <v>0</v>
      </c>
    </row>
    <row r="254" spans="1:29">
      <c r="A254">
        <v>21</v>
      </c>
      <c r="B254">
        <v>249</v>
      </c>
      <c r="C254" s="84"/>
      <c r="D254" s="84"/>
      <c r="E254" s="84"/>
      <c r="F254" s="84"/>
      <c r="G254" s="84"/>
      <c r="H254" s="84"/>
      <c r="I254" s="84"/>
      <c r="J254" s="84"/>
      <c r="K254" s="84"/>
      <c r="L254" s="84"/>
      <c r="M254" s="84"/>
      <c r="N254" s="84"/>
      <c r="P254" s="84"/>
      <c r="Q254" s="84"/>
      <c r="R254" s="84"/>
      <c r="S254" s="84"/>
      <c r="T254" s="84"/>
      <c r="U254" s="84"/>
      <c r="V254" s="84"/>
      <c r="W254" s="84"/>
      <c r="X254" s="84"/>
      <c r="Y254" s="84"/>
      <c r="Z254" s="84"/>
      <c r="AA254" s="84"/>
      <c r="AC254">
        <f t="shared" si="4"/>
        <v>0</v>
      </c>
    </row>
    <row r="255" spans="1:29">
      <c r="A255">
        <v>21</v>
      </c>
      <c r="B255">
        <v>250</v>
      </c>
      <c r="C255" s="84"/>
      <c r="D255" s="84"/>
      <c r="E255" s="84"/>
      <c r="F255" s="84"/>
      <c r="G255" s="84"/>
      <c r="H255" s="84"/>
      <c r="I255" s="84"/>
      <c r="J255" s="84"/>
      <c r="K255" s="84"/>
      <c r="L255" s="84"/>
      <c r="M255" s="84"/>
      <c r="N255" s="84"/>
      <c r="P255" s="84"/>
      <c r="Q255" s="84"/>
      <c r="R255" s="84"/>
      <c r="S255" s="84"/>
      <c r="T255" s="84"/>
      <c r="U255" s="84"/>
      <c r="V255" s="84"/>
      <c r="W255" s="84"/>
      <c r="X255" s="84"/>
      <c r="Y255" s="84"/>
      <c r="Z255" s="84"/>
      <c r="AA255" s="84"/>
      <c r="AC255">
        <f t="shared" si="4"/>
        <v>0</v>
      </c>
    </row>
    <row r="256" spans="1:29">
      <c r="A256">
        <v>21</v>
      </c>
      <c r="B256">
        <v>251</v>
      </c>
      <c r="C256" s="84"/>
      <c r="D256" s="84"/>
      <c r="E256" s="84"/>
      <c r="F256" s="84"/>
      <c r="G256" s="84"/>
      <c r="H256" s="84"/>
      <c r="I256" s="84"/>
      <c r="J256" s="84"/>
      <c r="K256" s="84"/>
      <c r="L256" s="84"/>
      <c r="M256" s="84"/>
      <c r="N256" s="84"/>
      <c r="P256" s="84"/>
      <c r="Q256" s="84"/>
      <c r="R256" s="84"/>
      <c r="S256" s="84"/>
      <c r="T256" s="84"/>
      <c r="U256" s="84"/>
      <c r="V256" s="84"/>
      <c r="W256" s="84"/>
      <c r="X256" s="84"/>
      <c r="Y256" s="84"/>
      <c r="Z256" s="84"/>
      <c r="AA256" s="84"/>
      <c r="AC256">
        <f t="shared" si="4"/>
        <v>0</v>
      </c>
    </row>
    <row r="257" spans="1:29">
      <c r="A257">
        <v>21</v>
      </c>
      <c r="B257">
        <v>252</v>
      </c>
      <c r="C257" s="84"/>
      <c r="D257" s="84"/>
      <c r="E257" s="84"/>
      <c r="F257" s="84"/>
      <c r="G257" s="84"/>
      <c r="H257" s="84"/>
      <c r="I257" s="84"/>
      <c r="J257" s="84"/>
      <c r="K257" s="84"/>
      <c r="L257" s="84"/>
      <c r="M257" s="84"/>
      <c r="N257" s="84"/>
      <c r="P257" s="84"/>
      <c r="Q257" s="84"/>
      <c r="R257" s="84"/>
      <c r="S257" s="84"/>
      <c r="T257" s="84"/>
      <c r="U257" s="84"/>
      <c r="V257" s="84"/>
      <c r="W257" s="84"/>
      <c r="X257" s="84"/>
      <c r="Y257" s="84"/>
      <c r="Z257" s="84"/>
      <c r="AA257" s="84"/>
      <c r="AC257">
        <f t="shared" si="4"/>
        <v>0</v>
      </c>
    </row>
    <row r="258" spans="1:29">
      <c r="A258">
        <v>21</v>
      </c>
      <c r="B258">
        <v>253</v>
      </c>
      <c r="C258" s="84"/>
      <c r="D258" s="84"/>
      <c r="E258" s="84"/>
      <c r="F258" s="84"/>
      <c r="G258" s="84"/>
      <c r="H258" s="84"/>
      <c r="I258" s="84"/>
      <c r="J258" s="84"/>
      <c r="K258" s="84"/>
      <c r="L258" s="84"/>
      <c r="M258" s="84"/>
      <c r="N258" s="84"/>
      <c r="P258" s="84"/>
      <c r="Q258" s="84"/>
      <c r="R258" s="84"/>
      <c r="S258" s="84"/>
      <c r="T258" s="84"/>
      <c r="U258" s="84"/>
      <c r="V258" s="84"/>
      <c r="W258" s="84"/>
      <c r="X258" s="84"/>
      <c r="Y258" s="84"/>
      <c r="Z258" s="84"/>
      <c r="AA258" s="84"/>
      <c r="AC258">
        <f t="shared" si="4"/>
        <v>0</v>
      </c>
    </row>
    <row r="259" spans="1:29">
      <c r="A259">
        <v>21</v>
      </c>
      <c r="B259">
        <v>254</v>
      </c>
      <c r="C259" s="84">
        <f>LEN('21'!D86)</f>
        <v>0</v>
      </c>
      <c r="D259" s="84"/>
      <c r="E259" s="84"/>
      <c r="F259" s="84"/>
      <c r="G259" s="84"/>
      <c r="H259" s="84"/>
      <c r="I259" s="84"/>
      <c r="J259" s="84"/>
      <c r="K259" s="84"/>
      <c r="L259" s="84"/>
      <c r="M259" s="84"/>
      <c r="N259" s="84"/>
      <c r="P259" s="84">
        <v>82</v>
      </c>
      <c r="Q259" s="84"/>
      <c r="R259" s="84"/>
      <c r="S259" s="84"/>
      <c r="T259" s="84"/>
      <c r="U259" s="84"/>
      <c r="V259" s="84"/>
      <c r="W259" s="84"/>
      <c r="X259" s="84"/>
      <c r="Y259" s="84"/>
      <c r="Z259" s="84"/>
      <c r="AA259" s="84"/>
      <c r="AC259">
        <f t="shared" si="4"/>
        <v>0</v>
      </c>
    </row>
    <row r="260" spans="1:29">
      <c r="A260">
        <v>21</v>
      </c>
      <c r="B260">
        <v>255</v>
      </c>
      <c r="C260" s="84"/>
      <c r="D260" s="84"/>
      <c r="E260" s="84"/>
      <c r="F260" s="84"/>
      <c r="G260" s="84"/>
      <c r="H260" s="84"/>
      <c r="I260" s="84"/>
      <c r="J260" s="84"/>
      <c r="K260" s="84"/>
      <c r="L260" s="84"/>
      <c r="M260" s="84"/>
      <c r="N260" s="84"/>
      <c r="P260" s="84"/>
      <c r="Q260" s="84"/>
      <c r="R260" s="84"/>
      <c r="S260" s="84"/>
      <c r="T260" s="84"/>
      <c r="U260" s="84"/>
      <c r="V260" s="84"/>
      <c r="W260" s="84"/>
      <c r="X260" s="84"/>
      <c r="Y260" s="84"/>
      <c r="Z260" s="84"/>
      <c r="AA260" s="84"/>
      <c r="AC260">
        <f t="shared" si="4"/>
        <v>0</v>
      </c>
    </row>
    <row r="261" spans="1:29">
      <c r="A261">
        <v>21</v>
      </c>
      <c r="B261">
        <v>256</v>
      </c>
      <c r="C261" s="84">
        <f>LEN('21'!D88)</f>
        <v>0</v>
      </c>
      <c r="D261" s="84"/>
      <c r="E261" s="84"/>
      <c r="F261" s="84"/>
      <c r="G261" s="84"/>
      <c r="H261" s="84"/>
      <c r="I261" s="84"/>
      <c r="J261" s="84"/>
      <c r="K261" s="84"/>
      <c r="L261" s="84"/>
      <c r="M261" s="84"/>
      <c r="N261" s="84"/>
      <c r="P261" s="84">
        <v>82</v>
      </c>
      <c r="Q261" s="84"/>
      <c r="R261" s="84"/>
      <c r="S261" s="84"/>
      <c r="T261" s="84"/>
      <c r="U261" s="84"/>
      <c r="V261" s="84"/>
      <c r="W261" s="84"/>
      <c r="X261" s="84"/>
      <c r="Y261" s="84"/>
      <c r="Z261" s="84"/>
      <c r="AA261" s="84"/>
      <c r="AC261">
        <f t="shared" si="4"/>
        <v>0</v>
      </c>
    </row>
    <row r="262" spans="1:29">
      <c r="A262">
        <v>21</v>
      </c>
      <c r="B262">
        <v>257</v>
      </c>
      <c r="C262" s="84"/>
      <c r="D262" s="84"/>
      <c r="E262" s="84"/>
      <c r="F262" s="84"/>
      <c r="G262" s="84"/>
      <c r="H262" s="84"/>
      <c r="I262" s="84"/>
      <c r="J262" s="84"/>
      <c r="K262" s="84"/>
      <c r="L262" s="84"/>
      <c r="M262" s="84"/>
      <c r="N262" s="84"/>
      <c r="P262" s="84"/>
      <c r="Q262" s="84"/>
      <c r="R262" s="84"/>
      <c r="S262" s="84"/>
      <c r="T262" s="84"/>
      <c r="U262" s="84"/>
      <c r="V262" s="84"/>
      <c r="W262" s="84"/>
      <c r="X262" s="84"/>
      <c r="Y262" s="84"/>
      <c r="Z262" s="84"/>
      <c r="AA262" s="84"/>
      <c r="AC262">
        <f t="shared" si="4"/>
        <v>0</v>
      </c>
    </row>
    <row r="263" spans="1:29">
      <c r="A263">
        <v>21</v>
      </c>
      <c r="B263">
        <v>258</v>
      </c>
      <c r="C263" s="84"/>
      <c r="D263" s="84"/>
      <c r="E263" s="84"/>
      <c r="F263" s="84"/>
      <c r="G263" s="84"/>
      <c r="H263" s="84"/>
      <c r="I263" s="84"/>
      <c r="J263" s="84"/>
      <c r="K263" s="84"/>
      <c r="L263" s="84"/>
      <c r="M263" s="84"/>
      <c r="N263" s="84"/>
      <c r="P263" s="84"/>
      <c r="Q263" s="84"/>
      <c r="R263" s="84"/>
      <c r="S263" s="84"/>
      <c r="T263" s="84"/>
      <c r="U263" s="84"/>
      <c r="V263" s="84"/>
      <c r="W263" s="84"/>
      <c r="X263" s="84"/>
      <c r="Y263" s="84"/>
      <c r="Z263" s="84"/>
      <c r="AA263" s="84"/>
      <c r="AC263">
        <f t="shared" si="4"/>
        <v>0</v>
      </c>
    </row>
    <row r="264" spans="1:29">
      <c r="A264">
        <v>21</v>
      </c>
      <c r="B264">
        <v>259</v>
      </c>
      <c r="C264" s="84"/>
      <c r="D264" s="84"/>
      <c r="E264" s="84"/>
      <c r="F264" s="84"/>
      <c r="G264" s="84"/>
      <c r="H264" s="84"/>
      <c r="I264" s="84"/>
      <c r="J264" s="84"/>
      <c r="K264" s="84"/>
      <c r="L264" s="84"/>
      <c r="M264" s="84"/>
      <c r="N264" s="84"/>
      <c r="P264" s="84"/>
      <c r="Q264" s="84"/>
      <c r="R264" s="84"/>
      <c r="S264" s="84"/>
      <c r="T264" s="84"/>
      <c r="U264" s="84"/>
      <c r="V264" s="84"/>
      <c r="W264" s="84"/>
      <c r="X264" s="84"/>
      <c r="Y264" s="84"/>
      <c r="Z264" s="84"/>
      <c r="AA264" s="84"/>
      <c r="AC264">
        <f t="shared" si="4"/>
        <v>0</v>
      </c>
    </row>
    <row r="265" spans="1:29">
      <c r="A265">
        <v>21</v>
      </c>
      <c r="B265">
        <v>260</v>
      </c>
      <c r="C265" s="84"/>
      <c r="D265" s="84"/>
      <c r="E265" s="84"/>
      <c r="F265" s="84"/>
      <c r="G265" s="84"/>
      <c r="H265" s="84"/>
      <c r="I265" s="84"/>
      <c r="J265" s="84"/>
      <c r="K265" s="84"/>
      <c r="L265" s="84"/>
      <c r="M265" s="84"/>
      <c r="N265" s="84"/>
      <c r="P265" s="84"/>
      <c r="Q265" s="84"/>
      <c r="R265" s="84"/>
      <c r="S265" s="84"/>
      <c r="T265" s="84"/>
      <c r="U265" s="84"/>
      <c r="V265" s="84"/>
      <c r="W265" s="84"/>
      <c r="X265" s="84"/>
      <c r="Y265" s="84"/>
      <c r="Z265" s="84"/>
      <c r="AA265" s="84"/>
      <c r="AC265">
        <f t="shared" si="4"/>
        <v>0</v>
      </c>
    </row>
    <row r="266" spans="1:29">
      <c r="A266">
        <v>21</v>
      </c>
      <c r="B266">
        <v>261</v>
      </c>
      <c r="C266" s="84"/>
      <c r="D266" s="84"/>
      <c r="E266" s="84"/>
      <c r="F266" s="84"/>
      <c r="G266" s="84"/>
      <c r="H266" s="84"/>
      <c r="I266" s="84"/>
      <c r="J266" s="84"/>
      <c r="K266" s="84"/>
      <c r="L266" s="84"/>
      <c r="M266" s="84"/>
      <c r="N266" s="84"/>
      <c r="P266" s="84"/>
      <c r="Q266" s="84"/>
      <c r="R266" s="84"/>
      <c r="S266" s="84"/>
      <c r="T266" s="84"/>
      <c r="U266" s="84"/>
      <c r="V266" s="84"/>
      <c r="W266" s="84"/>
      <c r="X266" s="84"/>
      <c r="Y266" s="84"/>
      <c r="Z266" s="84"/>
      <c r="AA266" s="84"/>
      <c r="AC266">
        <f t="shared" si="4"/>
        <v>0</v>
      </c>
    </row>
    <row r="267" spans="1:29">
      <c r="A267">
        <v>21</v>
      </c>
      <c r="B267">
        <v>262</v>
      </c>
      <c r="C267" s="84">
        <f>LEN('21'!D107)</f>
        <v>0</v>
      </c>
      <c r="D267" s="84"/>
      <c r="E267" s="84"/>
      <c r="F267" s="84"/>
      <c r="G267" s="84"/>
      <c r="H267" s="84"/>
      <c r="I267" s="84"/>
      <c r="J267" s="84"/>
      <c r="K267" s="84"/>
      <c r="L267" s="84"/>
      <c r="M267" s="84"/>
      <c r="N267" s="84"/>
      <c r="P267" s="84">
        <v>82</v>
      </c>
      <c r="Q267" s="84"/>
      <c r="R267" s="84"/>
      <c r="S267" s="84"/>
      <c r="T267" s="84"/>
      <c r="U267" s="84"/>
      <c r="V267" s="84"/>
      <c r="W267" s="84"/>
      <c r="X267" s="84"/>
      <c r="Y267" s="84"/>
      <c r="Z267" s="84"/>
      <c r="AA267" s="84"/>
      <c r="AC267">
        <f t="shared" si="4"/>
        <v>0</v>
      </c>
    </row>
    <row r="268" spans="1:29">
      <c r="A268">
        <v>21</v>
      </c>
      <c r="B268">
        <v>263</v>
      </c>
      <c r="C268" s="84"/>
      <c r="D268" s="84"/>
      <c r="E268" s="84"/>
      <c r="F268" s="84"/>
      <c r="G268" s="84"/>
      <c r="H268" s="84"/>
      <c r="I268" s="84"/>
      <c r="J268" s="84"/>
      <c r="K268" s="84"/>
      <c r="L268" s="84"/>
      <c r="M268" s="84"/>
      <c r="N268" s="84"/>
      <c r="P268" s="84"/>
      <c r="Q268" s="84"/>
      <c r="R268" s="84"/>
      <c r="S268" s="84"/>
      <c r="T268" s="84"/>
      <c r="U268" s="84"/>
      <c r="V268" s="84"/>
      <c r="W268" s="84"/>
      <c r="X268" s="84"/>
      <c r="Y268" s="84"/>
      <c r="Z268" s="84"/>
      <c r="AA268" s="84"/>
      <c r="AC268">
        <f t="shared" si="4"/>
        <v>0</v>
      </c>
    </row>
    <row r="269" spans="1:29">
      <c r="A269">
        <v>21</v>
      </c>
      <c r="B269">
        <v>264</v>
      </c>
      <c r="C269" s="84">
        <f>LEN('21'!D109)</f>
        <v>0</v>
      </c>
      <c r="D269" s="84"/>
      <c r="E269" s="84"/>
      <c r="F269" s="84"/>
      <c r="G269" s="84"/>
      <c r="H269" s="84"/>
      <c r="I269" s="84"/>
      <c r="J269" s="84"/>
      <c r="K269" s="84"/>
      <c r="L269" s="84"/>
      <c r="M269" s="84"/>
      <c r="N269" s="84"/>
      <c r="P269" s="84">
        <v>82</v>
      </c>
      <c r="Q269" s="84"/>
      <c r="R269" s="84"/>
      <c r="S269" s="84"/>
      <c r="T269" s="84"/>
      <c r="U269" s="84"/>
      <c r="V269" s="84"/>
      <c r="W269" s="84"/>
      <c r="X269" s="84"/>
      <c r="Y269" s="84"/>
      <c r="Z269" s="84"/>
      <c r="AA269" s="84"/>
      <c r="AC269">
        <f t="shared" si="4"/>
        <v>0</v>
      </c>
    </row>
    <row r="270" spans="1:29">
      <c r="A270">
        <v>21</v>
      </c>
      <c r="B270">
        <v>265</v>
      </c>
      <c r="C270" s="84"/>
      <c r="D270" s="84"/>
      <c r="E270" s="84"/>
      <c r="F270" s="84"/>
      <c r="G270" s="84"/>
      <c r="H270" s="84"/>
      <c r="I270" s="84"/>
      <c r="J270" s="84"/>
      <c r="K270" s="84"/>
      <c r="L270" s="84"/>
      <c r="M270" s="84"/>
      <c r="N270" s="84"/>
      <c r="P270" s="84"/>
      <c r="Q270" s="84"/>
      <c r="R270" s="84"/>
      <c r="S270" s="84"/>
      <c r="T270" s="84"/>
      <c r="U270" s="84"/>
      <c r="V270" s="84"/>
      <c r="W270" s="84"/>
      <c r="X270" s="84"/>
      <c r="Y270" s="84"/>
      <c r="Z270" s="84"/>
      <c r="AA270" s="84"/>
      <c r="AC270">
        <f t="shared" si="4"/>
        <v>0</v>
      </c>
    </row>
    <row r="271" spans="1:29">
      <c r="A271">
        <v>21</v>
      </c>
      <c r="B271">
        <v>266</v>
      </c>
      <c r="C271" s="84"/>
      <c r="D271" s="84"/>
      <c r="E271" s="84"/>
      <c r="F271" s="84"/>
      <c r="G271" s="84"/>
      <c r="H271" s="84"/>
      <c r="I271" s="84"/>
      <c r="J271" s="84"/>
      <c r="K271" s="84"/>
      <c r="L271" s="84"/>
      <c r="M271" s="84"/>
      <c r="N271" s="84"/>
      <c r="P271" s="84"/>
      <c r="Q271" s="84"/>
      <c r="R271" s="84"/>
      <c r="S271" s="84"/>
      <c r="T271" s="84"/>
      <c r="U271" s="84"/>
      <c r="V271" s="84"/>
      <c r="W271" s="84"/>
      <c r="X271" s="84"/>
      <c r="Y271" s="84"/>
      <c r="Z271" s="84"/>
      <c r="AA271" s="84"/>
      <c r="AC271">
        <f t="shared" si="4"/>
        <v>0</v>
      </c>
    </row>
    <row r="272" spans="1:29">
      <c r="A272">
        <v>21</v>
      </c>
      <c r="B272">
        <v>267</v>
      </c>
      <c r="C272" s="84"/>
      <c r="D272" s="84"/>
      <c r="E272" s="84"/>
      <c r="F272" s="84"/>
      <c r="G272" s="84"/>
      <c r="H272" s="84"/>
      <c r="I272" s="84"/>
      <c r="J272" s="84"/>
      <c r="K272" s="84"/>
      <c r="L272" s="84"/>
      <c r="M272" s="84"/>
      <c r="N272" s="84"/>
      <c r="P272" s="84"/>
      <c r="Q272" s="84"/>
      <c r="R272" s="84"/>
      <c r="S272" s="84"/>
      <c r="T272" s="84"/>
      <c r="U272" s="84"/>
      <c r="V272" s="84"/>
      <c r="W272" s="84"/>
      <c r="X272" s="84"/>
      <c r="Y272" s="84"/>
      <c r="Z272" s="84"/>
      <c r="AA272" s="84"/>
      <c r="AC272">
        <f t="shared" si="4"/>
        <v>0</v>
      </c>
    </row>
    <row r="273" spans="1:29">
      <c r="A273">
        <v>21</v>
      </c>
      <c r="B273">
        <v>268</v>
      </c>
      <c r="C273" s="84"/>
      <c r="D273" s="84"/>
      <c r="E273" s="84"/>
      <c r="F273" s="84"/>
      <c r="G273" s="84"/>
      <c r="H273" s="84"/>
      <c r="I273" s="84"/>
      <c r="J273" s="84"/>
      <c r="K273" s="84"/>
      <c r="L273" s="84"/>
      <c r="M273" s="84"/>
      <c r="N273" s="84"/>
      <c r="P273" s="84"/>
      <c r="Q273" s="84"/>
      <c r="R273" s="84"/>
      <c r="S273" s="84"/>
      <c r="T273" s="84"/>
      <c r="U273" s="84"/>
      <c r="V273" s="84"/>
      <c r="W273" s="84"/>
      <c r="X273" s="84"/>
      <c r="Y273" s="84"/>
      <c r="Z273" s="84"/>
      <c r="AA273" s="84"/>
      <c r="AC273">
        <f t="shared" si="4"/>
        <v>0</v>
      </c>
    </row>
    <row r="274" spans="1:29">
      <c r="A274">
        <v>21</v>
      </c>
      <c r="B274">
        <v>269</v>
      </c>
      <c r="C274" s="84"/>
      <c r="D274" s="84"/>
      <c r="E274" s="84"/>
      <c r="F274" s="84"/>
      <c r="G274" s="84"/>
      <c r="H274" s="84"/>
      <c r="I274" s="84"/>
      <c r="J274" s="84"/>
      <c r="K274" s="84"/>
      <c r="L274" s="84"/>
      <c r="M274" s="84"/>
      <c r="N274" s="84"/>
      <c r="P274" s="84"/>
      <c r="Q274" s="84"/>
      <c r="R274" s="84"/>
      <c r="S274" s="84"/>
      <c r="T274" s="84"/>
      <c r="U274" s="84"/>
      <c r="V274" s="84"/>
      <c r="W274" s="84"/>
      <c r="X274" s="84"/>
      <c r="Y274" s="84"/>
      <c r="Z274" s="84"/>
      <c r="AA274" s="84"/>
      <c r="AC274">
        <f t="shared" si="4"/>
        <v>0</v>
      </c>
    </row>
    <row r="275" spans="1:29">
      <c r="A275">
        <v>22</v>
      </c>
      <c r="B275">
        <v>270</v>
      </c>
      <c r="C275" s="84"/>
      <c r="D275" s="84"/>
      <c r="E275" s="84"/>
      <c r="F275" s="84"/>
      <c r="G275" s="84"/>
      <c r="H275" s="84"/>
      <c r="I275" s="84"/>
      <c r="J275" s="84"/>
      <c r="K275" s="84"/>
      <c r="L275" s="84"/>
      <c r="M275" s="84"/>
      <c r="N275" s="84"/>
      <c r="P275" s="84"/>
      <c r="Q275" s="84"/>
      <c r="R275" s="84"/>
      <c r="S275" s="84"/>
      <c r="T275" s="84"/>
      <c r="U275" s="84"/>
      <c r="V275" s="84"/>
      <c r="W275" s="84"/>
      <c r="X275" s="84"/>
      <c r="Y275" s="84"/>
      <c r="Z275" s="84"/>
      <c r="AA275" s="84"/>
      <c r="AC275">
        <f t="shared" si="4"/>
        <v>0</v>
      </c>
    </row>
    <row r="276" spans="1:29">
      <c r="A276">
        <v>22</v>
      </c>
      <c r="B276">
        <v>271</v>
      </c>
      <c r="C276" s="84"/>
      <c r="D276" s="84"/>
      <c r="E276" s="84"/>
      <c r="F276" s="84"/>
      <c r="G276" s="84"/>
      <c r="H276" s="84"/>
      <c r="I276" s="84"/>
      <c r="J276" s="84"/>
      <c r="K276" s="84"/>
      <c r="L276" s="84"/>
      <c r="M276" s="84"/>
      <c r="N276" s="84"/>
      <c r="P276" s="84"/>
      <c r="Q276" s="84"/>
      <c r="R276" s="84"/>
      <c r="S276" s="84"/>
      <c r="T276" s="84"/>
      <c r="U276" s="84"/>
      <c r="V276" s="84"/>
      <c r="W276" s="84"/>
      <c r="X276" s="84"/>
      <c r="Y276" s="84"/>
      <c r="Z276" s="84"/>
      <c r="AA276" s="84"/>
      <c r="AC276">
        <f t="shared" si="4"/>
        <v>0</v>
      </c>
    </row>
    <row r="277" spans="1:29">
      <c r="A277">
        <v>22</v>
      </c>
      <c r="B277">
        <v>272</v>
      </c>
      <c r="C277" s="84"/>
      <c r="D277" s="84"/>
      <c r="E277" s="84"/>
      <c r="F277" s="84"/>
      <c r="G277" s="84"/>
      <c r="H277" s="84"/>
      <c r="I277" s="84"/>
      <c r="J277" s="84"/>
      <c r="K277" s="84"/>
      <c r="L277" s="84"/>
      <c r="M277" s="84"/>
      <c r="N277" s="84"/>
      <c r="P277" s="84"/>
      <c r="Q277" s="84"/>
      <c r="R277" s="84"/>
      <c r="S277" s="84"/>
      <c r="T277" s="84"/>
      <c r="U277" s="84"/>
      <c r="V277" s="84"/>
      <c r="W277" s="84"/>
      <c r="X277" s="84"/>
      <c r="Y277" s="84"/>
      <c r="Z277" s="84"/>
      <c r="AA277" s="84"/>
      <c r="AC277">
        <f t="shared" si="4"/>
        <v>0</v>
      </c>
    </row>
    <row r="278" spans="1:29">
      <c r="A278">
        <v>22</v>
      </c>
      <c r="B278">
        <v>273</v>
      </c>
      <c r="C278" s="84"/>
      <c r="D278" s="84"/>
      <c r="E278" s="84"/>
      <c r="F278" s="84"/>
      <c r="G278" s="84"/>
      <c r="H278" s="84"/>
      <c r="I278" s="84"/>
      <c r="J278" s="84"/>
      <c r="K278" s="84"/>
      <c r="L278" s="84"/>
      <c r="M278" s="84"/>
      <c r="N278" s="84"/>
      <c r="P278" s="84"/>
      <c r="Q278" s="84"/>
      <c r="R278" s="84"/>
      <c r="S278" s="84"/>
      <c r="T278" s="84"/>
      <c r="U278" s="84"/>
      <c r="V278" s="84"/>
      <c r="W278" s="84"/>
      <c r="X278" s="84"/>
      <c r="Y278" s="84"/>
      <c r="Z278" s="84"/>
      <c r="AA278" s="84"/>
      <c r="AC278">
        <f t="shared" si="4"/>
        <v>0</v>
      </c>
    </row>
    <row r="279" spans="1:29">
      <c r="A279">
        <v>22</v>
      </c>
      <c r="B279">
        <v>274</v>
      </c>
      <c r="C279" s="84"/>
      <c r="D279" s="84"/>
      <c r="E279" s="84"/>
      <c r="F279" s="84"/>
      <c r="G279" s="84"/>
      <c r="H279" s="84"/>
      <c r="I279" s="84"/>
      <c r="J279" s="84"/>
      <c r="K279" s="84"/>
      <c r="L279" s="84"/>
      <c r="M279" s="84"/>
      <c r="N279" s="84"/>
      <c r="P279" s="84"/>
      <c r="Q279" s="84"/>
      <c r="R279" s="84"/>
      <c r="S279" s="84"/>
      <c r="T279" s="84"/>
      <c r="U279" s="84"/>
      <c r="V279" s="84"/>
      <c r="W279" s="84"/>
      <c r="X279" s="84"/>
      <c r="Y279" s="84"/>
      <c r="Z279" s="84"/>
      <c r="AA279" s="84"/>
      <c r="AC279">
        <f t="shared" si="4"/>
        <v>0</v>
      </c>
    </row>
    <row r="280" spans="1:29">
      <c r="A280">
        <v>22</v>
      </c>
      <c r="B280">
        <v>275</v>
      </c>
      <c r="C280" s="84"/>
      <c r="D280" s="84"/>
      <c r="E280" s="84"/>
      <c r="F280" s="84"/>
      <c r="G280" s="84"/>
      <c r="H280" s="84"/>
      <c r="I280" s="84"/>
      <c r="J280" s="84"/>
      <c r="K280" s="84"/>
      <c r="L280" s="84"/>
      <c r="M280" s="84"/>
      <c r="N280" s="84"/>
      <c r="P280" s="84"/>
      <c r="Q280" s="84"/>
      <c r="R280" s="84"/>
      <c r="S280" s="84"/>
      <c r="T280" s="84"/>
      <c r="U280" s="84"/>
      <c r="V280" s="84"/>
      <c r="W280" s="84"/>
      <c r="X280" s="84"/>
      <c r="Y280" s="84"/>
      <c r="Z280" s="84"/>
      <c r="AA280" s="84"/>
      <c r="AC280">
        <f t="shared" si="4"/>
        <v>0</v>
      </c>
    </row>
    <row r="281" spans="1:29">
      <c r="A281">
        <v>22</v>
      </c>
      <c r="B281">
        <v>276</v>
      </c>
      <c r="C281" s="84"/>
      <c r="D281" s="84"/>
      <c r="E281" s="84"/>
      <c r="F281" s="84"/>
      <c r="G281" s="84"/>
      <c r="H281" s="84"/>
      <c r="I281" s="84"/>
      <c r="J281" s="84"/>
      <c r="K281" s="84"/>
      <c r="L281" s="84"/>
      <c r="M281" s="84"/>
      <c r="N281" s="84"/>
      <c r="P281" s="84"/>
      <c r="Q281" s="84"/>
      <c r="R281" s="84"/>
      <c r="S281" s="84"/>
      <c r="T281" s="84"/>
      <c r="U281" s="84"/>
      <c r="V281" s="84"/>
      <c r="W281" s="84"/>
      <c r="X281" s="84"/>
      <c r="Y281" s="84"/>
      <c r="Z281" s="84"/>
      <c r="AA281" s="84"/>
      <c r="AC281">
        <f t="shared" si="4"/>
        <v>0</v>
      </c>
    </row>
    <row r="282" spans="1:29">
      <c r="A282">
        <v>22</v>
      </c>
      <c r="B282">
        <v>277</v>
      </c>
      <c r="C282" s="84"/>
      <c r="D282" s="84"/>
      <c r="E282" s="84"/>
      <c r="F282" s="84"/>
      <c r="G282" s="84"/>
      <c r="H282" s="84"/>
      <c r="I282" s="84"/>
      <c r="J282" s="84"/>
      <c r="K282" s="84"/>
      <c r="L282" s="84"/>
      <c r="M282" s="84"/>
      <c r="N282" s="84"/>
      <c r="P282" s="84"/>
      <c r="Q282" s="84"/>
      <c r="R282" s="84"/>
      <c r="S282" s="84"/>
      <c r="T282" s="84"/>
      <c r="U282" s="84"/>
      <c r="V282" s="84"/>
      <c r="W282" s="84"/>
      <c r="X282" s="84"/>
      <c r="Y282" s="84"/>
      <c r="Z282" s="84"/>
      <c r="AA282" s="84"/>
      <c r="AC282">
        <f t="shared" si="4"/>
        <v>0</v>
      </c>
    </row>
    <row r="283" spans="1:29">
      <c r="A283">
        <v>22</v>
      </c>
      <c r="B283">
        <v>278</v>
      </c>
      <c r="C283" s="84"/>
      <c r="D283" s="84"/>
      <c r="E283" s="84"/>
      <c r="F283" s="84"/>
      <c r="G283" s="84"/>
      <c r="H283" s="84"/>
      <c r="I283" s="84"/>
      <c r="J283" s="84"/>
      <c r="K283" s="84"/>
      <c r="L283" s="84"/>
      <c r="M283" s="84"/>
      <c r="N283" s="84"/>
      <c r="P283" s="84"/>
      <c r="Q283" s="84"/>
      <c r="R283" s="84"/>
      <c r="S283" s="84"/>
      <c r="T283" s="84"/>
      <c r="U283" s="84"/>
      <c r="V283" s="84"/>
      <c r="W283" s="84"/>
      <c r="X283" s="84"/>
      <c r="Y283" s="84"/>
      <c r="Z283" s="84"/>
      <c r="AA283" s="84"/>
      <c r="AC283">
        <f t="shared" si="4"/>
        <v>0</v>
      </c>
    </row>
    <row r="284" spans="1:29">
      <c r="A284">
        <v>22</v>
      </c>
      <c r="B284">
        <v>279</v>
      </c>
      <c r="C284" s="84"/>
      <c r="D284" s="84"/>
      <c r="E284" s="84"/>
      <c r="F284" s="84"/>
      <c r="G284" s="84"/>
      <c r="H284" s="84"/>
      <c r="I284" s="84"/>
      <c r="J284" s="84"/>
      <c r="K284" s="84"/>
      <c r="L284" s="84"/>
      <c r="M284" s="84"/>
      <c r="N284" s="84"/>
      <c r="P284" s="84"/>
      <c r="Q284" s="84"/>
      <c r="R284" s="84"/>
      <c r="S284" s="84"/>
      <c r="T284" s="84"/>
      <c r="U284" s="84"/>
      <c r="V284" s="84"/>
      <c r="W284" s="84"/>
      <c r="X284" s="84"/>
      <c r="Y284" s="84"/>
      <c r="Z284" s="84"/>
      <c r="AA284" s="84"/>
      <c r="AC284">
        <f t="shared" si="4"/>
        <v>0</v>
      </c>
    </row>
    <row r="285" spans="1:29">
      <c r="A285">
        <v>22</v>
      </c>
      <c r="B285">
        <v>280</v>
      </c>
      <c r="C285" s="84"/>
      <c r="D285" s="84"/>
      <c r="E285" s="84"/>
      <c r="F285" s="84"/>
      <c r="G285" s="84"/>
      <c r="H285" s="84"/>
      <c r="I285" s="84"/>
      <c r="J285" s="84"/>
      <c r="K285" s="84"/>
      <c r="L285" s="84"/>
      <c r="M285" s="84"/>
      <c r="N285" s="84"/>
      <c r="P285" s="84"/>
      <c r="Q285" s="84"/>
      <c r="R285" s="84"/>
      <c r="S285" s="84"/>
      <c r="T285" s="84"/>
      <c r="U285" s="84"/>
      <c r="V285" s="84"/>
      <c r="W285" s="84"/>
      <c r="X285" s="84"/>
      <c r="Y285" s="84"/>
      <c r="Z285" s="84"/>
      <c r="AA285" s="84"/>
      <c r="AC285">
        <f t="shared" si="4"/>
        <v>0</v>
      </c>
    </row>
    <row r="286" spans="1:29">
      <c r="A286">
        <v>22</v>
      </c>
      <c r="B286">
        <v>281</v>
      </c>
      <c r="C286" s="84"/>
      <c r="D286" s="84"/>
      <c r="E286" s="84"/>
      <c r="F286" s="84"/>
      <c r="G286" s="84"/>
      <c r="H286" s="84"/>
      <c r="I286" s="84"/>
      <c r="J286" s="84"/>
      <c r="K286" s="84"/>
      <c r="L286" s="84"/>
      <c r="M286" s="84"/>
      <c r="N286" s="84"/>
      <c r="P286" s="84"/>
      <c r="Q286" s="84"/>
      <c r="R286" s="84"/>
      <c r="S286" s="84"/>
      <c r="T286" s="84"/>
      <c r="U286" s="84"/>
      <c r="V286" s="84"/>
      <c r="W286" s="84"/>
      <c r="X286" s="84"/>
      <c r="Y286" s="84"/>
      <c r="Z286" s="84"/>
      <c r="AA286" s="84"/>
      <c r="AC286">
        <f t="shared" si="4"/>
        <v>0</v>
      </c>
    </row>
    <row r="287" spans="1:29">
      <c r="A287">
        <v>22</v>
      </c>
      <c r="B287">
        <v>282</v>
      </c>
      <c r="C287" s="84"/>
      <c r="D287" s="84"/>
      <c r="E287" s="84"/>
      <c r="F287" s="84"/>
      <c r="G287" s="84"/>
      <c r="H287" s="84"/>
      <c r="I287" s="84"/>
      <c r="J287" s="84"/>
      <c r="K287" s="84"/>
      <c r="L287" s="84"/>
      <c r="M287" s="84"/>
      <c r="N287" s="84"/>
      <c r="P287" s="84"/>
      <c r="Q287" s="84"/>
      <c r="R287" s="84"/>
      <c r="S287" s="84"/>
      <c r="T287" s="84"/>
      <c r="U287" s="84"/>
      <c r="V287" s="84"/>
      <c r="W287" s="84"/>
      <c r="X287" s="84"/>
      <c r="Y287" s="84"/>
      <c r="Z287" s="84"/>
      <c r="AA287" s="84"/>
      <c r="AC287">
        <f t="shared" si="4"/>
        <v>0</v>
      </c>
    </row>
    <row r="288" spans="1:29">
      <c r="A288">
        <v>22</v>
      </c>
      <c r="B288">
        <v>283</v>
      </c>
      <c r="C288" s="84"/>
      <c r="D288" s="84"/>
      <c r="E288" s="84"/>
      <c r="F288" s="84"/>
      <c r="G288" s="84"/>
      <c r="H288" s="84"/>
      <c r="I288" s="84"/>
      <c r="J288" s="84"/>
      <c r="K288" s="84"/>
      <c r="L288" s="84"/>
      <c r="M288" s="84"/>
      <c r="N288" s="84"/>
      <c r="P288" s="84"/>
      <c r="Q288" s="84"/>
      <c r="R288" s="84"/>
      <c r="S288" s="84"/>
      <c r="T288" s="84"/>
      <c r="U288" s="84"/>
      <c r="V288" s="84"/>
      <c r="W288" s="84"/>
      <c r="X288" s="84"/>
      <c r="Y288" s="84"/>
      <c r="Z288" s="84"/>
      <c r="AA288" s="84"/>
      <c r="AC288">
        <f t="shared" si="4"/>
        <v>0</v>
      </c>
    </row>
    <row r="289" spans="1:29">
      <c r="A289">
        <v>23</v>
      </c>
      <c r="B289">
        <v>284</v>
      </c>
      <c r="C289" s="84">
        <f>LEN('23'!E9)</f>
        <v>26</v>
      </c>
      <c r="D289" s="84"/>
      <c r="E289" s="84"/>
      <c r="F289" s="84"/>
      <c r="G289" s="84"/>
      <c r="H289" s="84"/>
      <c r="I289" s="84"/>
      <c r="J289" s="84"/>
      <c r="K289" s="84"/>
      <c r="L289" s="84"/>
      <c r="M289" s="84"/>
      <c r="N289" s="84"/>
      <c r="P289" s="84">
        <v>32</v>
      </c>
      <c r="Q289" s="84"/>
      <c r="R289" s="84"/>
      <c r="S289" s="84"/>
      <c r="T289" s="84"/>
      <c r="U289" s="84"/>
      <c r="V289" s="84"/>
      <c r="W289" s="84"/>
      <c r="X289" s="84"/>
      <c r="Y289" s="84"/>
      <c r="Z289" s="84"/>
      <c r="AA289" s="84"/>
      <c r="AC289">
        <f t="shared" si="4"/>
        <v>0</v>
      </c>
    </row>
    <row r="290" spans="1:29">
      <c r="A290">
        <v>23</v>
      </c>
      <c r="B290">
        <v>285</v>
      </c>
      <c r="C290" s="84">
        <f>LEN('23'!E10)</f>
        <v>0</v>
      </c>
      <c r="D290" s="84"/>
      <c r="E290" s="84"/>
      <c r="F290" s="84"/>
      <c r="G290" s="84"/>
      <c r="H290" s="84"/>
      <c r="I290" s="84"/>
      <c r="J290" s="84"/>
      <c r="K290" s="84"/>
      <c r="L290" s="84"/>
      <c r="M290" s="84"/>
      <c r="N290" s="84"/>
      <c r="P290" s="84">
        <v>32</v>
      </c>
      <c r="Q290" s="84"/>
      <c r="R290" s="84"/>
      <c r="S290" s="84"/>
      <c r="T290" s="84"/>
      <c r="U290" s="84"/>
      <c r="V290" s="84"/>
      <c r="W290" s="84"/>
      <c r="X290" s="84"/>
      <c r="Y290" s="84"/>
      <c r="Z290" s="84"/>
      <c r="AA290" s="84"/>
      <c r="AC290">
        <f t="shared" si="4"/>
        <v>0</v>
      </c>
    </row>
    <row r="291" spans="1:29">
      <c r="A291">
        <v>23</v>
      </c>
      <c r="B291">
        <v>286</v>
      </c>
      <c r="C291" s="84">
        <f>LEN('23'!E11)</f>
        <v>0</v>
      </c>
      <c r="D291" s="84"/>
      <c r="E291" s="84"/>
      <c r="F291" s="84"/>
      <c r="G291" s="84"/>
      <c r="H291" s="84"/>
      <c r="I291" s="84"/>
      <c r="J291" s="84"/>
      <c r="K291" s="84"/>
      <c r="L291" s="84"/>
      <c r="M291" s="84"/>
      <c r="N291" s="84"/>
      <c r="P291" s="84">
        <v>32</v>
      </c>
      <c r="Q291" s="84"/>
      <c r="R291" s="84"/>
      <c r="S291" s="84"/>
      <c r="T291" s="84"/>
      <c r="U291" s="84"/>
      <c r="V291" s="84"/>
      <c r="W291" s="84"/>
      <c r="X291" s="84"/>
      <c r="Y291" s="84"/>
      <c r="Z291" s="84"/>
      <c r="AA291" s="84"/>
      <c r="AC291">
        <f t="shared" si="4"/>
        <v>0</v>
      </c>
    </row>
    <row r="292" spans="1:29">
      <c r="A292">
        <v>23</v>
      </c>
      <c r="B292">
        <v>287</v>
      </c>
      <c r="C292" s="84">
        <f>LEN('23'!B13)</f>
        <v>148</v>
      </c>
      <c r="D292" s="84"/>
      <c r="E292" s="84"/>
      <c r="F292" s="84"/>
      <c r="G292" s="84"/>
      <c r="H292" s="84"/>
      <c r="I292" s="84"/>
      <c r="J292" s="84"/>
      <c r="K292" s="84"/>
      <c r="L292" s="84"/>
      <c r="M292" s="84"/>
      <c r="N292" s="84"/>
      <c r="P292" s="84">
        <v>200</v>
      </c>
      <c r="Q292" s="84"/>
      <c r="R292" s="84"/>
      <c r="S292" s="84"/>
      <c r="T292" s="84"/>
      <c r="U292" s="84"/>
      <c r="V292" s="84"/>
      <c r="W292" s="84"/>
      <c r="X292" s="84"/>
      <c r="Y292" s="84"/>
      <c r="Z292" s="84"/>
      <c r="AA292" s="84"/>
      <c r="AC292">
        <f t="shared" si="4"/>
        <v>0</v>
      </c>
    </row>
    <row r="293" spans="1:29">
      <c r="A293">
        <v>23</v>
      </c>
      <c r="B293">
        <v>288</v>
      </c>
      <c r="C293" s="84"/>
      <c r="D293" s="84"/>
      <c r="E293" s="84"/>
      <c r="F293" s="84"/>
      <c r="G293" s="84"/>
      <c r="H293" s="84"/>
      <c r="I293" s="84"/>
      <c r="J293" s="84"/>
      <c r="K293" s="84"/>
      <c r="L293" s="84"/>
      <c r="M293" s="84"/>
      <c r="N293" s="84"/>
      <c r="P293" s="84"/>
      <c r="Q293" s="84"/>
      <c r="R293" s="84"/>
      <c r="S293" s="84"/>
      <c r="T293" s="84"/>
      <c r="U293" s="84"/>
      <c r="V293" s="84"/>
      <c r="W293" s="84"/>
      <c r="X293" s="84"/>
      <c r="Y293" s="84"/>
      <c r="Z293" s="84"/>
      <c r="AA293" s="84"/>
      <c r="AC293">
        <f t="shared" si="4"/>
        <v>0</v>
      </c>
    </row>
    <row r="294" spans="1:29">
      <c r="A294">
        <v>23</v>
      </c>
      <c r="B294">
        <v>289</v>
      </c>
      <c r="C294" s="84"/>
      <c r="D294" s="84"/>
      <c r="E294" s="84"/>
      <c r="F294" s="84"/>
      <c r="G294" s="84"/>
      <c r="H294" s="84"/>
      <c r="I294" s="84"/>
      <c r="J294" s="84"/>
      <c r="K294" s="84"/>
      <c r="L294" s="84"/>
      <c r="M294" s="84"/>
      <c r="N294" s="84"/>
      <c r="P294" s="84"/>
      <c r="Q294" s="84"/>
      <c r="R294" s="84"/>
      <c r="S294" s="84"/>
      <c r="T294" s="84"/>
      <c r="U294" s="84"/>
      <c r="V294" s="84"/>
      <c r="W294" s="84"/>
      <c r="X294" s="84"/>
      <c r="Y294" s="84"/>
      <c r="Z294" s="84"/>
      <c r="AA294" s="84"/>
      <c r="AC294">
        <f t="shared" si="4"/>
        <v>0</v>
      </c>
    </row>
    <row r="295" spans="1:29">
      <c r="A295">
        <v>24</v>
      </c>
      <c r="B295">
        <v>290</v>
      </c>
      <c r="C295" s="84"/>
      <c r="D295" s="84"/>
      <c r="E295" s="84"/>
      <c r="F295" s="84"/>
      <c r="G295" s="84"/>
      <c r="H295" s="84"/>
      <c r="I295" s="84"/>
      <c r="J295" s="84"/>
      <c r="K295" s="84"/>
      <c r="L295" s="84"/>
      <c r="M295" s="84"/>
      <c r="N295" s="84"/>
      <c r="P295" s="84"/>
      <c r="Q295" s="84"/>
      <c r="R295" s="84"/>
      <c r="S295" s="84"/>
      <c r="T295" s="84"/>
      <c r="U295" s="84"/>
      <c r="V295" s="84"/>
      <c r="W295" s="84"/>
      <c r="X295" s="84"/>
      <c r="Y295" s="84"/>
      <c r="Z295" s="84"/>
      <c r="AA295" s="84"/>
      <c r="AC295">
        <f t="shared" si="4"/>
        <v>0</v>
      </c>
    </row>
    <row r="296" spans="1:29">
      <c r="A296">
        <v>24</v>
      </c>
      <c r="B296">
        <v>291</v>
      </c>
      <c r="C296" s="84"/>
      <c r="D296" s="84"/>
      <c r="E296" s="84"/>
      <c r="F296" s="84"/>
      <c r="G296" s="84"/>
      <c r="H296" s="84"/>
      <c r="I296" s="84"/>
      <c r="J296" s="84"/>
      <c r="K296" s="84"/>
      <c r="L296" s="84"/>
      <c r="M296" s="84"/>
      <c r="N296" s="84"/>
      <c r="P296" s="84"/>
      <c r="Q296" s="84"/>
      <c r="R296" s="84"/>
      <c r="S296" s="84"/>
      <c r="T296" s="84"/>
      <c r="U296" s="84"/>
      <c r="V296" s="84"/>
      <c r="W296" s="84"/>
      <c r="X296" s="84"/>
      <c r="Y296" s="84"/>
      <c r="Z296" s="84"/>
      <c r="AA296" s="84"/>
      <c r="AC296">
        <f t="shared" si="4"/>
        <v>0</v>
      </c>
    </row>
    <row r="297" spans="1:29">
      <c r="A297">
        <v>24</v>
      </c>
      <c r="B297">
        <v>292</v>
      </c>
      <c r="C297" s="84"/>
      <c r="D297" s="84"/>
      <c r="E297" s="84"/>
      <c r="F297" s="84"/>
      <c r="G297" s="84"/>
      <c r="H297" s="84"/>
      <c r="I297" s="84"/>
      <c r="J297" s="84"/>
      <c r="K297" s="84"/>
      <c r="L297" s="84"/>
      <c r="M297" s="84"/>
      <c r="N297" s="84"/>
      <c r="P297" s="84"/>
      <c r="Q297" s="84"/>
      <c r="R297" s="84"/>
      <c r="S297" s="84"/>
      <c r="T297" s="84"/>
      <c r="U297" s="84"/>
      <c r="V297" s="84"/>
      <c r="W297" s="84"/>
      <c r="X297" s="84"/>
      <c r="Y297" s="84"/>
      <c r="Z297" s="84"/>
      <c r="AA297" s="84"/>
      <c r="AC297">
        <f t="shared" si="4"/>
        <v>0</v>
      </c>
    </row>
    <row r="298" spans="1:29">
      <c r="A298">
        <v>24</v>
      </c>
      <c r="B298">
        <v>293</v>
      </c>
      <c r="C298" s="84"/>
      <c r="D298" s="84"/>
      <c r="E298" s="84"/>
      <c r="F298" s="84"/>
      <c r="G298" s="84"/>
      <c r="H298" s="84"/>
      <c r="I298" s="84"/>
      <c r="J298" s="84"/>
      <c r="K298" s="84"/>
      <c r="L298" s="84"/>
      <c r="M298" s="84"/>
      <c r="N298" s="84"/>
      <c r="P298" s="84"/>
      <c r="Q298" s="84"/>
      <c r="R298" s="84"/>
      <c r="S298" s="84"/>
      <c r="T298" s="84"/>
      <c r="U298" s="84"/>
      <c r="V298" s="84"/>
      <c r="W298" s="84"/>
      <c r="X298" s="84"/>
      <c r="Y298" s="84"/>
      <c r="Z298" s="84"/>
      <c r="AA298" s="84"/>
      <c r="AC298">
        <f t="shared" ref="AC298:AC361" si="5">IF(OR(C298&gt;P298,D298&gt;Q298,E298&gt;R298),1,0)</f>
        <v>0</v>
      </c>
    </row>
    <row r="299" spans="1:29">
      <c r="A299">
        <v>24</v>
      </c>
      <c r="B299">
        <v>294</v>
      </c>
      <c r="C299" s="84">
        <f>LEN('24'!C22)</f>
        <v>0</v>
      </c>
      <c r="D299" s="84"/>
      <c r="E299" s="84"/>
      <c r="F299" s="84"/>
      <c r="G299" s="84"/>
      <c r="H299" s="84"/>
      <c r="I299" s="84"/>
      <c r="J299" s="84"/>
      <c r="K299" s="84"/>
      <c r="L299" s="84"/>
      <c r="M299" s="84"/>
      <c r="N299" s="84"/>
      <c r="P299" s="84">
        <v>80</v>
      </c>
      <c r="Q299" s="84"/>
      <c r="R299" s="84"/>
      <c r="S299" s="84"/>
      <c r="T299" s="84"/>
      <c r="U299" s="84"/>
      <c r="V299" s="84"/>
      <c r="W299" s="84"/>
      <c r="X299" s="84"/>
      <c r="Y299" s="84"/>
      <c r="Z299" s="84"/>
      <c r="AA299" s="84"/>
      <c r="AC299">
        <f t="shared" si="5"/>
        <v>0</v>
      </c>
    </row>
    <row r="300" spans="1:29">
      <c r="A300">
        <v>24</v>
      </c>
      <c r="B300">
        <v>295</v>
      </c>
      <c r="C300" s="84">
        <f>LEN('24'!B24)</f>
        <v>386</v>
      </c>
      <c r="D300" s="84"/>
      <c r="E300" s="84"/>
      <c r="F300" s="84"/>
      <c r="G300" s="84"/>
      <c r="H300" s="84"/>
      <c r="I300" s="84"/>
      <c r="J300" s="84"/>
      <c r="K300" s="84"/>
      <c r="L300" s="84"/>
      <c r="M300" s="84"/>
      <c r="N300" s="84"/>
      <c r="P300" s="84">
        <v>210</v>
      </c>
      <c r="Q300" s="84"/>
      <c r="R300" s="84"/>
      <c r="S300" s="84"/>
      <c r="T300" s="84"/>
      <c r="U300" s="84"/>
      <c r="V300" s="84"/>
      <c r="W300" s="84"/>
      <c r="X300" s="84"/>
      <c r="Y300" s="84"/>
      <c r="Z300" s="84"/>
      <c r="AA300" s="84"/>
      <c r="AC300">
        <f t="shared" si="5"/>
        <v>1</v>
      </c>
    </row>
    <row r="301" spans="1:29">
      <c r="A301">
        <v>24</v>
      </c>
      <c r="B301">
        <v>296</v>
      </c>
      <c r="C301" s="84"/>
      <c r="D301" s="84"/>
      <c r="E301" s="84"/>
      <c r="F301" s="84"/>
      <c r="G301" s="84"/>
      <c r="H301" s="84"/>
      <c r="I301" s="84"/>
      <c r="J301" s="84"/>
      <c r="K301" s="84"/>
      <c r="L301" s="84"/>
      <c r="M301" s="84"/>
      <c r="N301" s="84"/>
      <c r="P301" s="84"/>
      <c r="Q301" s="84"/>
      <c r="R301" s="84"/>
      <c r="S301" s="84"/>
      <c r="T301" s="84"/>
      <c r="U301" s="84"/>
      <c r="V301" s="84"/>
      <c r="W301" s="84"/>
      <c r="X301" s="84"/>
      <c r="Y301" s="84"/>
      <c r="Z301" s="84"/>
      <c r="AA301" s="84"/>
      <c r="AC301">
        <f t="shared" si="5"/>
        <v>0</v>
      </c>
    </row>
    <row r="302" spans="1:29">
      <c r="A302">
        <v>25</v>
      </c>
      <c r="B302">
        <v>297</v>
      </c>
      <c r="C302" s="84"/>
      <c r="D302" s="84"/>
      <c r="E302" s="84"/>
      <c r="F302" s="84"/>
      <c r="G302" s="84"/>
      <c r="H302" s="84"/>
      <c r="I302" s="84"/>
      <c r="J302" s="84"/>
      <c r="K302" s="84"/>
      <c r="L302" s="84"/>
      <c r="M302" s="84"/>
      <c r="N302" s="84"/>
      <c r="P302" s="84"/>
      <c r="Q302" s="84"/>
      <c r="R302" s="84"/>
      <c r="S302" s="84"/>
      <c r="T302" s="84"/>
      <c r="U302" s="84"/>
      <c r="V302" s="84"/>
      <c r="W302" s="84"/>
      <c r="X302" s="84"/>
      <c r="Y302" s="84"/>
      <c r="Z302" s="84"/>
      <c r="AA302" s="84"/>
      <c r="AC302">
        <f t="shared" si="5"/>
        <v>0</v>
      </c>
    </row>
    <row r="303" spans="1:29">
      <c r="A303">
        <v>25</v>
      </c>
      <c r="B303">
        <v>298</v>
      </c>
      <c r="C303" s="84"/>
      <c r="D303" s="84"/>
      <c r="E303" s="84"/>
      <c r="F303" s="84"/>
      <c r="G303" s="84"/>
      <c r="H303" s="84"/>
      <c r="I303" s="84"/>
      <c r="J303" s="84"/>
      <c r="K303" s="84"/>
      <c r="L303" s="84"/>
      <c r="M303" s="84"/>
      <c r="N303" s="84"/>
      <c r="P303" s="84"/>
      <c r="Q303" s="84"/>
      <c r="R303" s="84"/>
      <c r="S303" s="84"/>
      <c r="T303" s="84"/>
      <c r="U303" s="84"/>
      <c r="V303" s="84"/>
      <c r="W303" s="84"/>
      <c r="X303" s="84"/>
      <c r="Y303" s="84"/>
      <c r="Z303" s="84"/>
      <c r="AA303" s="84"/>
      <c r="AC303">
        <f t="shared" si="5"/>
        <v>0</v>
      </c>
    </row>
    <row r="304" spans="1:29">
      <c r="A304">
        <v>25</v>
      </c>
      <c r="B304">
        <v>299</v>
      </c>
      <c r="C304" s="84"/>
      <c r="D304" s="84"/>
      <c r="E304" s="84"/>
      <c r="F304" s="84"/>
      <c r="G304" s="84"/>
      <c r="H304" s="84"/>
      <c r="I304" s="84"/>
      <c r="J304" s="84"/>
      <c r="K304" s="84"/>
      <c r="L304" s="84"/>
      <c r="M304" s="84"/>
      <c r="N304" s="84"/>
      <c r="P304" s="84"/>
      <c r="Q304" s="84"/>
      <c r="R304" s="84"/>
      <c r="S304" s="84"/>
      <c r="T304" s="84"/>
      <c r="U304" s="84"/>
      <c r="V304" s="84"/>
      <c r="W304" s="84"/>
      <c r="X304" s="84"/>
      <c r="Y304" s="84"/>
      <c r="Z304" s="84"/>
      <c r="AA304" s="84"/>
      <c r="AC304">
        <f t="shared" si="5"/>
        <v>0</v>
      </c>
    </row>
    <row r="305" spans="1:29">
      <c r="A305">
        <v>26</v>
      </c>
      <c r="B305">
        <v>300</v>
      </c>
      <c r="C305" s="84"/>
      <c r="D305" s="84"/>
      <c r="E305" s="84"/>
      <c r="F305" s="84"/>
      <c r="G305" s="84"/>
      <c r="H305" s="84"/>
      <c r="I305" s="84"/>
      <c r="J305" s="84"/>
      <c r="K305" s="84"/>
      <c r="L305" s="84"/>
      <c r="M305" s="84"/>
      <c r="N305" s="84"/>
      <c r="P305" s="84"/>
      <c r="Q305" s="84"/>
      <c r="R305" s="84"/>
      <c r="S305" s="84"/>
      <c r="T305" s="84"/>
      <c r="U305" s="84"/>
      <c r="V305" s="84"/>
      <c r="W305" s="84"/>
      <c r="X305" s="84"/>
      <c r="Y305" s="84"/>
      <c r="Z305" s="84"/>
      <c r="AA305" s="84"/>
      <c r="AC305">
        <f t="shared" si="5"/>
        <v>0</v>
      </c>
    </row>
    <row r="306" spans="1:29">
      <c r="A306">
        <v>26</v>
      </c>
      <c r="B306">
        <v>301</v>
      </c>
      <c r="C306" s="84"/>
      <c r="D306" s="84"/>
      <c r="E306" s="84"/>
      <c r="F306" s="84"/>
      <c r="G306" s="84"/>
      <c r="H306" s="84"/>
      <c r="I306" s="84"/>
      <c r="J306" s="84"/>
      <c r="K306" s="84"/>
      <c r="L306" s="84"/>
      <c r="M306" s="84"/>
      <c r="N306" s="84"/>
      <c r="P306" s="84"/>
      <c r="Q306" s="84"/>
      <c r="R306" s="84"/>
      <c r="S306" s="84"/>
      <c r="T306" s="84"/>
      <c r="U306" s="84"/>
      <c r="V306" s="84"/>
      <c r="W306" s="84"/>
      <c r="X306" s="84"/>
      <c r="Y306" s="84"/>
      <c r="Z306" s="84"/>
      <c r="AA306" s="84"/>
      <c r="AC306">
        <f t="shared" si="5"/>
        <v>0</v>
      </c>
    </row>
    <row r="307" spans="1:29">
      <c r="A307">
        <v>26</v>
      </c>
      <c r="B307">
        <v>302</v>
      </c>
      <c r="C307" s="84">
        <f>LEN('26'!A17)</f>
        <v>0</v>
      </c>
      <c r="D307" s="84"/>
      <c r="E307" s="84"/>
      <c r="F307" s="84"/>
      <c r="G307" s="84"/>
      <c r="H307" s="84"/>
      <c r="I307" s="84"/>
      <c r="J307" s="84"/>
      <c r="K307" s="84"/>
      <c r="L307" s="84"/>
      <c r="M307" s="84"/>
      <c r="N307" s="84"/>
      <c r="P307" s="84">
        <v>205</v>
      </c>
      <c r="Q307" s="84"/>
      <c r="R307" s="84"/>
      <c r="S307" s="84"/>
      <c r="T307" s="84"/>
      <c r="U307" s="84"/>
      <c r="V307" s="84"/>
      <c r="W307" s="84"/>
      <c r="X307" s="84"/>
      <c r="Y307" s="84"/>
      <c r="Z307" s="84"/>
      <c r="AA307" s="84"/>
      <c r="AC307">
        <f t="shared" si="5"/>
        <v>0</v>
      </c>
    </row>
    <row r="308" spans="1:29">
      <c r="A308">
        <v>27</v>
      </c>
      <c r="B308">
        <v>303</v>
      </c>
      <c r="C308" s="84"/>
      <c r="D308" s="84"/>
      <c r="E308" s="84"/>
      <c r="F308" s="84"/>
      <c r="G308" s="84"/>
      <c r="H308" s="84"/>
      <c r="I308" s="84"/>
      <c r="J308" s="84"/>
      <c r="K308" s="84"/>
      <c r="L308" s="84"/>
      <c r="M308" s="84"/>
      <c r="N308" s="84"/>
      <c r="P308" s="84"/>
      <c r="Q308" s="84"/>
      <c r="R308" s="84"/>
      <c r="S308" s="84"/>
      <c r="T308" s="84"/>
      <c r="U308" s="84"/>
      <c r="V308" s="84"/>
      <c r="W308" s="84"/>
      <c r="X308" s="84"/>
      <c r="Y308" s="84"/>
      <c r="Z308" s="84"/>
      <c r="AA308" s="84"/>
      <c r="AC308">
        <f t="shared" si="5"/>
        <v>0</v>
      </c>
    </row>
    <row r="309" spans="1:29">
      <c r="A309">
        <v>27</v>
      </c>
      <c r="B309">
        <v>304</v>
      </c>
      <c r="C309" s="84"/>
      <c r="D309" s="84"/>
      <c r="E309" s="84"/>
      <c r="F309" s="84"/>
      <c r="G309" s="84"/>
      <c r="H309" s="84"/>
      <c r="I309" s="84"/>
      <c r="J309" s="84"/>
      <c r="K309" s="84"/>
      <c r="L309" s="84"/>
      <c r="M309" s="84"/>
      <c r="N309" s="84"/>
      <c r="P309" s="84"/>
      <c r="Q309" s="84"/>
      <c r="R309" s="84"/>
      <c r="S309" s="84"/>
      <c r="T309" s="84"/>
      <c r="U309" s="84"/>
      <c r="V309" s="84"/>
      <c r="W309" s="84"/>
      <c r="X309" s="84"/>
      <c r="Y309" s="84"/>
      <c r="Z309" s="84"/>
      <c r="AA309" s="84"/>
      <c r="AC309">
        <f t="shared" si="5"/>
        <v>0</v>
      </c>
    </row>
    <row r="310" spans="1:29">
      <c r="A310">
        <v>27</v>
      </c>
      <c r="B310">
        <v>305</v>
      </c>
      <c r="C310" s="84"/>
      <c r="D310" s="84"/>
      <c r="E310" s="84"/>
      <c r="F310" s="84"/>
      <c r="G310" s="84"/>
      <c r="H310" s="84"/>
      <c r="I310" s="84"/>
      <c r="J310" s="84"/>
      <c r="K310" s="84"/>
      <c r="L310" s="84"/>
      <c r="M310" s="84"/>
      <c r="N310" s="84"/>
      <c r="P310" s="84"/>
      <c r="Q310" s="84"/>
      <c r="R310" s="84"/>
      <c r="S310" s="84"/>
      <c r="T310" s="84"/>
      <c r="U310" s="84"/>
      <c r="V310" s="84"/>
      <c r="W310" s="84"/>
      <c r="X310" s="84"/>
      <c r="Y310" s="84"/>
      <c r="Z310" s="84"/>
      <c r="AA310" s="84"/>
      <c r="AC310">
        <f t="shared" si="5"/>
        <v>0</v>
      </c>
    </row>
    <row r="311" spans="1:29">
      <c r="A311">
        <v>27</v>
      </c>
      <c r="B311">
        <v>306</v>
      </c>
      <c r="C311" s="84"/>
      <c r="D311" s="84"/>
      <c r="E311" s="84"/>
      <c r="F311" s="84"/>
      <c r="G311" s="84"/>
      <c r="H311" s="84"/>
      <c r="I311" s="84"/>
      <c r="J311" s="84"/>
      <c r="K311" s="84"/>
      <c r="L311" s="84"/>
      <c r="M311" s="84"/>
      <c r="N311" s="84"/>
      <c r="P311" s="84"/>
      <c r="Q311" s="84"/>
      <c r="R311" s="84"/>
      <c r="S311" s="84"/>
      <c r="T311" s="84"/>
      <c r="U311" s="84"/>
      <c r="V311" s="84"/>
      <c r="W311" s="84"/>
      <c r="X311" s="84"/>
      <c r="Y311" s="84"/>
      <c r="Z311" s="84"/>
      <c r="AA311" s="84"/>
      <c r="AC311">
        <f t="shared" si="5"/>
        <v>0</v>
      </c>
    </row>
    <row r="312" spans="1:29">
      <c r="A312">
        <v>27</v>
      </c>
      <c r="B312">
        <v>307</v>
      </c>
      <c r="C312" s="84"/>
      <c r="D312" s="84"/>
      <c r="E312" s="84"/>
      <c r="F312" s="84"/>
      <c r="G312" s="84"/>
      <c r="H312" s="84"/>
      <c r="I312" s="84"/>
      <c r="J312" s="84"/>
      <c r="K312" s="84"/>
      <c r="L312" s="84"/>
      <c r="M312" s="84"/>
      <c r="N312" s="84"/>
      <c r="P312" s="84"/>
      <c r="Q312" s="84"/>
      <c r="R312" s="84"/>
      <c r="S312" s="84"/>
      <c r="T312" s="84"/>
      <c r="U312" s="84"/>
      <c r="V312" s="84"/>
      <c r="W312" s="84"/>
      <c r="X312" s="84"/>
      <c r="Y312" s="84"/>
      <c r="Z312" s="84"/>
      <c r="AA312" s="84"/>
      <c r="AC312">
        <f t="shared" si="5"/>
        <v>0</v>
      </c>
    </row>
    <row r="313" spans="1:29">
      <c r="A313">
        <v>27</v>
      </c>
      <c r="B313">
        <v>308</v>
      </c>
      <c r="C313" s="84"/>
      <c r="D313" s="84"/>
      <c r="E313" s="84"/>
      <c r="F313" s="84"/>
      <c r="G313" s="84"/>
      <c r="H313" s="84"/>
      <c r="I313" s="84"/>
      <c r="J313" s="84"/>
      <c r="K313" s="84"/>
      <c r="L313" s="84"/>
      <c r="M313" s="84"/>
      <c r="N313" s="84"/>
      <c r="P313" s="84"/>
      <c r="Q313" s="84"/>
      <c r="R313" s="84"/>
      <c r="S313" s="84"/>
      <c r="T313" s="84"/>
      <c r="U313" s="84"/>
      <c r="V313" s="84"/>
      <c r="W313" s="84"/>
      <c r="X313" s="84"/>
      <c r="Y313" s="84"/>
      <c r="Z313" s="84"/>
      <c r="AA313" s="84"/>
      <c r="AC313">
        <f t="shared" si="5"/>
        <v>0</v>
      </c>
    </row>
    <row r="314" spans="1:29">
      <c r="A314">
        <v>27</v>
      </c>
      <c r="B314">
        <v>309</v>
      </c>
      <c r="C314" s="84"/>
      <c r="D314" s="84"/>
      <c r="E314" s="84"/>
      <c r="F314" s="84"/>
      <c r="G314" s="84"/>
      <c r="H314" s="84"/>
      <c r="I314" s="84"/>
      <c r="J314" s="84"/>
      <c r="K314" s="84"/>
      <c r="L314" s="84"/>
      <c r="M314" s="84"/>
      <c r="N314" s="84"/>
      <c r="P314" s="84"/>
      <c r="Q314" s="84"/>
      <c r="R314" s="84"/>
      <c r="S314" s="84"/>
      <c r="T314" s="84"/>
      <c r="U314" s="84"/>
      <c r="V314" s="84"/>
      <c r="W314" s="84"/>
      <c r="X314" s="84"/>
      <c r="Y314" s="84"/>
      <c r="Z314" s="84"/>
      <c r="AA314" s="84"/>
      <c r="AC314">
        <f t="shared" si="5"/>
        <v>0</v>
      </c>
    </row>
    <row r="315" spans="1:29">
      <c r="A315">
        <v>28</v>
      </c>
      <c r="B315">
        <v>310</v>
      </c>
      <c r="C315" s="84"/>
      <c r="D315" s="84"/>
      <c r="E315" s="84"/>
      <c r="F315" s="84"/>
      <c r="G315" s="84"/>
      <c r="H315" s="84"/>
      <c r="I315" s="84"/>
      <c r="J315" s="84"/>
      <c r="K315" s="84"/>
      <c r="L315" s="84"/>
      <c r="M315" s="84"/>
      <c r="N315" s="84"/>
      <c r="P315" s="84"/>
      <c r="Q315" s="84"/>
      <c r="R315" s="84"/>
      <c r="S315" s="84"/>
      <c r="T315" s="84"/>
      <c r="U315" s="84"/>
      <c r="V315" s="84"/>
      <c r="W315" s="84"/>
      <c r="X315" s="84"/>
      <c r="Y315" s="84"/>
      <c r="Z315" s="84"/>
      <c r="AA315" s="84"/>
      <c r="AC315">
        <f t="shared" si="5"/>
        <v>0</v>
      </c>
    </row>
    <row r="316" spans="1:29">
      <c r="A316">
        <v>28</v>
      </c>
      <c r="B316">
        <v>311</v>
      </c>
      <c r="C316" s="84"/>
      <c r="D316" s="84"/>
      <c r="E316" s="84"/>
      <c r="F316" s="84"/>
      <c r="G316" s="84"/>
      <c r="H316" s="84"/>
      <c r="I316" s="84"/>
      <c r="J316" s="84"/>
      <c r="K316" s="84"/>
      <c r="L316" s="84"/>
      <c r="M316" s="84"/>
      <c r="N316" s="84"/>
      <c r="P316" s="84"/>
      <c r="Q316" s="84"/>
      <c r="R316" s="84"/>
      <c r="S316" s="84"/>
      <c r="T316" s="84"/>
      <c r="U316" s="84"/>
      <c r="V316" s="84"/>
      <c r="W316" s="84"/>
      <c r="X316" s="84"/>
      <c r="Y316" s="84"/>
      <c r="Z316" s="84"/>
      <c r="AA316" s="84"/>
      <c r="AC316">
        <f t="shared" si="5"/>
        <v>0</v>
      </c>
    </row>
    <row r="317" spans="1:29">
      <c r="A317">
        <v>28</v>
      </c>
      <c r="B317">
        <v>312</v>
      </c>
      <c r="C317" s="84"/>
      <c r="D317" s="84"/>
      <c r="E317" s="84"/>
      <c r="F317" s="84"/>
      <c r="G317" s="84"/>
      <c r="H317" s="84"/>
      <c r="I317" s="84"/>
      <c r="J317" s="84"/>
      <c r="K317" s="84"/>
      <c r="L317" s="84"/>
      <c r="M317" s="84"/>
      <c r="N317" s="84"/>
      <c r="P317" s="84"/>
      <c r="Q317" s="84"/>
      <c r="R317" s="84"/>
      <c r="S317" s="84"/>
      <c r="T317" s="84"/>
      <c r="U317" s="84"/>
      <c r="V317" s="84"/>
      <c r="W317" s="84"/>
      <c r="X317" s="84"/>
      <c r="Y317" s="84"/>
      <c r="Z317" s="84"/>
      <c r="AA317" s="84"/>
      <c r="AC317">
        <f t="shared" si="5"/>
        <v>0</v>
      </c>
    </row>
    <row r="318" spans="1:29">
      <c r="A318">
        <v>28</v>
      </c>
      <c r="B318">
        <v>313</v>
      </c>
      <c r="C318" s="84"/>
      <c r="D318" s="84"/>
      <c r="E318" s="84"/>
      <c r="F318" s="84"/>
      <c r="G318" s="84"/>
      <c r="H318" s="84"/>
      <c r="I318" s="84"/>
      <c r="J318" s="84"/>
      <c r="K318" s="84"/>
      <c r="L318" s="84"/>
      <c r="M318" s="84"/>
      <c r="N318" s="84"/>
      <c r="P318" s="84"/>
      <c r="Q318" s="84"/>
      <c r="R318" s="84"/>
      <c r="S318" s="84"/>
      <c r="T318" s="84"/>
      <c r="U318" s="84"/>
      <c r="V318" s="84"/>
      <c r="W318" s="84"/>
      <c r="X318" s="84"/>
      <c r="Y318" s="84"/>
      <c r="Z318" s="84"/>
      <c r="AA318" s="84"/>
      <c r="AC318">
        <f t="shared" si="5"/>
        <v>0</v>
      </c>
    </row>
    <row r="319" spans="1:29">
      <c r="A319">
        <v>28</v>
      </c>
      <c r="B319">
        <v>314</v>
      </c>
      <c r="C319" s="84"/>
      <c r="D319" s="84"/>
      <c r="E319" s="84"/>
      <c r="F319" s="84"/>
      <c r="G319" s="84"/>
      <c r="H319" s="84"/>
      <c r="I319" s="84"/>
      <c r="J319" s="84"/>
      <c r="K319" s="84"/>
      <c r="L319" s="84"/>
      <c r="M319" s="84"/>
      <c r="N319" s="84"/>
      <c r="P319" s="84"/>
      <c r="Q319" s="84"/>
      <c r="R319" s="84"/>
      <c r="S319" s="84"/>
      <c r="T319" s="84"/>
      <c r="U319" s="84"/>
      <c r="V319" s="84"/>
      <c r="W319" s="84"/>
      <c r="X319" s="84"/>
      <c r="Y319" s="84"/>
      <c r="Z319" s="84"/>
      <c r="AA319" s="84"/>
      <c r="AC319">
        <f t="shared" si="5"/>
        <v>0</v>
      </c>
    </row>
    <row r="320" spans="1:29">
      <c r="A320">
        <v>28</v>
      </c>
      <c r="B320">
        <v>315</v>
      </c>
      <c r="C320" s="84">
        <f>LEN('28'!C19)</f>
        <v>0</v>
      </c>
      <c r="D320" s="84"/>
      <c r="E320" s="84"/>
      <c r="F320" s="84"/>
      <c r="G320" s="84"/>
      <c r="H320" s="84"/>
      <c r="I320" s="84"/>
      <c r="J320" s="84"/>
      <c r="K320" s="84"/>
      <c r="L320" s="84"/>
      <c r="M320" s="84"/>
      <c r="N320" s="84"/>
      <c r="P320" s="84">
        <v>75</v>
      </c>
      <c r="Q320" s="84"/>
      <c r="R320" s="84"/>
      <c r="S320" s="84"/>
      <c r="T320" s="84"/>
      <c r="U320" s="84"/>
      <c r="V320" s="84"/>
      <c r="W320" s="84"/>
      <c r="X320" s="84"/>
      <c r="Y320" s="84"/>
      <c r="Z320" s="84"/>
      <c r="AA320" s="84"/>
      <c r="AC320">
        <f t="shared" si="5"/>
        <v>0</v>
      </c>
    </row>
    <row r="321" spans="1:29">
      <c r="A321">
        <v>28</v>
      </c>
      <c r="B321">
        <v>316</v>
      </c>
      <c r="C321" s="84"/>
      <c r="D321" s="84"/>
      <c r="E321" s="84"/>
      <c r="F321" s="84"/>
      <c r="G321" s="84"/>
      <c r="H321" s="84"/>
      <c r="I321" s="84"/>
      <c r="J321" s="84"/>
      <c r="K321" s="84"/>
      <c r="L321" s="84"/>
      <c r="M321" s="84"/>
      <c r="N321" s="84"/>
      <c r="P321" s="84"/>
      <c r="Q321" s="84"/>
      <c r="R321" s="84"/>
      <c r="S321" s="84"/>
      <c r="T321" s="84"/>
      <c r="U321" s="84"/>
      <c r="V321" s="84"/>
      <c r="W321" s="84"/>
      <c r="X321" s="84"/>
      <c r="Y321" s="84"/>
      <c r="Z321" s="84"/>
      <c r="AA321" s="84"/>
      <c r="AC321">
        <f t="shared" si="5"/>
        <v>0</v>
      </c>
    </row>
    <row r="322" spans="1:29">
      <c r="A322">
        <v>28</v>
      </c>
      <c r="B322">
        <v>317</v>
      </c>
      <c r="C322" s="84"/>
      <c r="D322" s="84"/>
      <c r="E322" s="84"/>
      <c r="F322" s="84"/>
      <c r="G322" s="84"/>
      <c r="H322" s="84"/>
      <c r="I322" s="84"/>
      <c r="J322" s="84"/>
      <c r="K322" s="84"/>
      <c r="L322" s="84"/>
      <c r="M322" s="84"/>
      <c r="N322" s="84"/>
      <c r="P322" s="84"/>
      <c r="Q322" s="84"/>
      <c r="R322" s="84"/>
      <c r="S322" s="84"/>
      <c r="T322" s="84"/>
      <c r="U322" s="84"/>
      <c r="V322" s="84"/>
      <c r="W322" s="84"/>
      <c r="X322" s="84"/>
      <c r="Y322" s="84"/>
      <c r="Z322" s="84"/>
      <c r="AA322" s="84"/>
      <c r="AC322">
        <f t="shared" si="5"/>
        <v>0</v>
      </c>
    </row>
    <row r="323" spans="1:29">
      <c r="A323">
        <v>28</v>
      </c>
      <c r="B323">
        <v>318</v>
      </c>
      <c r="C323" s="84"/>
      <c r="D323" s="84"/>
      <c r="E323" s="84"/>
      <c r="F323" s="84"/>
      <c r="G323" s="84"/>
      <c r="H323" s="84"/>
      <c r="I323" s="84"/>
      <c r="J323" s="84"/>
      <c r="K323" s="84"/>
      <c r="L323" s="84"/>
      <c r="M323" s="84"/>
      <c r="N323" s="84"/>
      <c r="P323" s="84"/>
      <c r="Q323" s="84"/>
      <c r="R323" s="84"/>
      <c r="S323" s="84"/>
      <c r="T323" s="84"/>
      <c r="U323" s="84"/>
      <c r="V323" s="84"/>
      <c r="W323" s="84"/>
      <c r="X323" s="84"/>
      <c r="Y323" s="84"/>
      <c r="Z323" s="84"/>
      <c r="AA323" s="84"/>
      <c r="AC323">
        <f t="shared" si="5"/>
        <v>0</v>
      </c>
    </row>
    <row r="324" spans="1:29">
      <c r="A324">
        <v>28</v>
      </c>
      <c r="B324">
        <v>319</v>
      </c>
      <c r="C324" s="84"/>
      <c r="D324" s="84"/>
      <c r="E324" s="84"/>
      <c r="F324" s="84"/>
      <c r="G324" s="84"/>
      <c r="H324" s="84"/>
      <c r="I324" s="84"/>
      <c r="J324" s="84"/>
      <c r="K324" s="84"/>
      <c r="L324" s="84"/>
      <c r="M324" s="84"/>
      <c r="N324" s="84"/>
      <c r="P324" s="84"/>
      <c r="Q324" s="84"/>
      <c r="R324" s="84"/>
      <c r="S324" s="84"/>
      <c r="T324" s="84"/>
      <c r="U324" s="84"/>
      <c r="V324" s="84"/>
      <c r="W324" s="84"/>
      <c r="X324" s="84"/>
      <c r="Y324" s="84"/>
      <c r="Z324" s="84"/>
      <c r="AA324" s="84"/>
      <c r="AC324">
        <f t="shared" si="5"/>
        <v>0</v>
      </c>
    </row>
    <row r="325" spans="1:29">
      <c r="A325">
        <v>30</v>
      </c>
      <c r="B325">
        <v>320</v>
      </c>
      <c r="C325" s="84"/>
      <c r="D325" s="84"/>
      <c r="E325" s="84"/>
      <c r="F325" s="84"/>
      <c r="G325" s="84"/>
      <c r="H325" s="84"/>
      <c r="I325" s="84"/>
      <c r="J325" s="84"/>
      <c r="K325" s="84"/>
      <c r="L325" s="84"/>
      <c r="M325" s="84"/>
      <c r="N325" s="84"/>
      <c r="P325" s="84"/>
      <c r="Q325" s="84"/>
      <c r="R325" s="84"/>
      <c r="S325" s="84"/>
      <c r="T325" s="84"/>
      <c r="U325" s="84"/>
      <c r="V325" s="84"/>
      <c r="W325" s="84"/>
      <c r="X325" s="84"/>
      <c r="Y325" s="84"/>
      <c r="Z325" s="84"/>
      <c r="AA325" s="84"/>
      <c r="AC325">
        <f t="shared" si="5"/>
        <v>0</v>
      </c>
    </row>
    <row r="326" spans="1:29">
      <c r="A326">
        <v>30</v>
      </c>
      <c r="B326">
        <v>321</v>
      </c>
      <c r="C326" s="84"/>
      <c r="D326" s="84"/>
      <c r="E326" s="84"/>
      <c r="F326" s="84"/>
      <c r="G326" s="84"/>
      <c r="H326" s="84"/>
      <c r="I326" s="84"/>
      <c r="J326" s="84"/>
      <c r="K326" s="84"/>
      <c r="L326" s="84"/>
      <c r="M326" s="84"/>
      <c r="N326" s="84"/>
      <c r="P326" s="84"/>
      <c r="Q326" s="84"/>
      <c r="R326" s="84"/>
      <c r="S326" s="84"/>
      <c r="T326" s="84"/>
      <c r="U326" s="84"/>
      <c r="V326" s="84"/>
      <c r="W326" s="84"/>
      <c r="X326" s="84"/>
      <c r="Y326" s="84"/>
      <c r="Z326" s="84"/>
      <c r="AA326" s="84"/>
      <c r="AC326">
        <f t="shared" si="5"/>
        <v>0</v>
      </c>
    </row>
    <row r="327" spans="1:29">
      <c r="A327">
        <v>30</v>
      </c>
      <c r="B327">
        <v>322</v>
      </c>
      <c r="C327" s="84"/>
      <c r="D327" s="84"/>
      <c r="E327" s="84"/>
      <c r="F327" s="84"/>
      <c r="G327" s="84"/>
      <c r="H327" s="84"/>
      <c r="I327" s="84"/>
      <c r="J327" s="84"/>
      <c r="K327" s="84"/>
      <c r="L327" s="84"/>
      <c r="M327" s="84"/>
      <c r="N327" s="84"/>
      <c r="P327" s="84"/>
      <c r="Q327" s="84"/>
      <c r="R327" s="84"/>
      <c r="S327" s="84"/>
      <c r="T327" s="84"/>
      <c r="U327" s="84"/>
      <c r="V327" s="84"/>
      <c r="W327" s="84"/>
      <c r="X327" s="84"/>
      <c r="Y327" s="84"/>
      <c r="Z327" s="84"/>
      <c r="AA327" s="84"/>
      <c r="AC327">
        <f t="shared" si="5"/>
        <v>0</v>
      </c>
    </row>
    <row r="328" spans="1:29">
      <c r="A328">
        <v>30</v>
      </c>
      <c r="B328">
        <v>323</v>
      </c>
      <c r="C328" s="84"/>
      <c r="D328" s="84"/>
      <c r="E328" s="84"/>
      <c r="F328" s="84"/>
      <c r="G328" s="84"/>
      <c r="H328" s="84"/>
      <c r="I328" s="84"/>
      <c r="J328" s="84"/>
      <c r="K328" s="84"/>
      <c r="L328" s="84"/>
      <c r="M328" s="84"/>
      <c r="N328" s="84"/>
      <c r="P328" s="84"/>
      <c r="Q328" s="84"/>
      <c r="R328" s="84"/>
      <c r="S328" s="84"/>
      <c r="T328" s="84"/>
      <c r="U328" s="84"/>
      <c r="V328" s="84"/>
      <c r="W328" s="84"/>
      <c r="X328" s="84"/>
      <c r="Y328" s="84"/>
      <c r="Z328" s="84"/>
      <c r="AA328" s="84"/>
      <c r="AC328">
        <f t="shared" si="5"/>
        <v>0</v>
      </c>
    </row>
    <row r="329" spans="1:29">
      <c r="A329">
        <v>30</v>
      </c>
      <c r="B329">
        <v>324</v>
      </c>
      <c r="C329" s="84"/>
      <c r="D329" s="84"/>
      <c r="E329" s="84"/>
      <c r="F329" s="84"/>
      <c r="G329" s="84"/>
      <c r="H329" s="84"/>
      <c r="I329" s="84"/>
      <c r="J329" s="84"/>
      <c r="K329" s="84"/>
      <c r="L329" s="84"/>
      <c r="M329" s="84"/>
      <c r="N329" s="84"/>
      <c r="P329" s="84"/>
      <c r="Q329" s="84"/>
      <c r="R329" s="84"/>
      <c r="S329" s="84"/>
      <c r="T329" s="84"/>
      <c r="U329" s="84"/>
      <c r="V329" s="84"/>
      <c r="W329" s="84"/>
      <c r="X329" s="84"/>
      <c r="Y329" s="84"/>
      <c r="Z329" s="84"/>
      <c r="AA329" s="84"/>
      <c r="AC329">
        <f t="shared" si="5"/>
        <v>0</v>
      </c>
    </row>
    <row r="330" spans="1:29">
      <c r="A330">
        <v>30</v>
      </c>
      <c r="B330">
        <v>325</v>
      </c>
      <c r="C330" s="84"/>
      <c r="D330" s="84"/>
      <c r="E330" s="84"/>
      <c r="F330" s="84"/>
      <c r="G330" s="84"/>
      <c r="H330" s="84"/>
      <c r="I330" s="84"/>
      <c r="J330" s="84"/>
      <c r="K330" s="84"/>
      <c r="L330" s="84"/>
      <c r="M330" s="84"/>
      <c r="N330" s="84"/>
      <c r="P330" s="84"/>
      <c r="Q330" s="84"/>
      <c r="R330" s="84"/>
      <c r="S330" s="84"/>
      <c r="T330" s="84"/>
      <c r="U330" s="84"/>
      <c r="V330" s="84"/>
      <c r="W330" s="84"/>
      <c r="X330" s="84"/>
      <c r="Y330" s="84"/>
      <c r="Z330" s="84"/>
      <c r="AA330" s="84"/>
      <c r="AC330">
        <f t="shared" si="5"/>
        <v>0</v>
      </c>
    </row>
    <row r="331" spans="1:29">
      <c r="A331">
        <v>30</v>
      </c>
      <c r="B331">
        <v>326</v>
      </c>
      <c r="C331" s="84"/>
      <c r="D331" s="84"/>
      <c r="E331" s="84"/>
      <c r="F331" s="84"/>
      <c r="G331" s="84"/>
      <c r="H331" s="84"/>
      <c r="I331" s="84"/>
      <c r="J331" s="84"/>
      <c r="K331" s="84"/>
      <c r="L331" s="84"/>
      <c r="M331" s="84"/>
      <c r="N331" s="84"/>
      <c r="P331" s="84"/>
      <c r="Q331" s="84"/>
      <c r="R331" s="84"/>
      <c r="S331" s="84"/>
      <c r="T331" s="84"/>
      <c r="U331" s="84"/>
      <c r="V331" s="84"/>
      <c r="W331" s="84"/>
      <c r="X331" s="84"/>
      <c r="Y331" s="84"/>
      <c r="Z331" s="84"/>
      <c r="AA331" s="84"/>
      <c r="AC331">
        <f t="shared" si="5"/>
        <v>0</v>
      </c>
    </row>
    <row r="332" spans="1:29">
      <c r="A332">
        <v>30</v>
      </c>
      <c r="B332">
        <v>327</v>
      </c>
      <c r="C332" s="84"/>
      <c r="D332" s="84"/>
      <c r="E332" s="84"/>
      <c r="F332" s="84"/>
      <c r="G332" s="84"/>
      <c r="H332" s="84"/>
      <c r="I332" s="84"/>
      <c r="J332" s="84"/>
      <c r="K332" s="84"/>
      <c r="L332" s="84"/>
      <c r="M332" s="84"/>
      <c r="N332" s="84"/>
      <c r="P332" s="84"/>
      <c r="Q332" s="84"/>
      <c r="R332" s="84"/>
      <c r="S332" s="84"/>
      <c r="T332" s="84"/>
      <c r="U332" s="84"/>
      <c r="V332" s="84"/>
      <c r="W332" s="84"/>
      <c r="X332" s="84"/>
      <c r="Y332" s="84"/>
      <c r="Z332" s="84"/>
      <c r="AA332" s="84"/>
      <c r="AC332">
        <f t="shared" si="5"/>
        <v>0</v>
      </c>
    </row>
    <row r="333" spans="1:29">
      <c r="A333">
        <v>30</v>
      </c>
      <c r="B333">
        <v>328</v>
      </c>
      <c r="C333" s="84"/>
      <c r="D333" s="84"/>
      <c r="E333" s="84"/>
      <c r="F333" s="84"/>
      <c r="G333" s="84"/>
      <c r="H333" s="84"/>
      <c r="I333" s="84"/>
      <c r="J333" s="84"/>
      <c r="K333" s="84"/>
      <c r="L333" s="84"/>
      <c r="M333" s="84"/>
      <c r="N333" s="84"/>
      <c r="P333" s="84"/>
      <c r="Q333" s="84"/>
      <c r="R333" s="84"/>
      <c r="S333" s="84"/>
      <c r="T333" s="84"/>
      <c r="U333" s="84"/>
      <c r="V333" s="84"/>
      <c r="W333" s="84"/>
      <c r="X333" s="84"/>
      <c r="Y333" s="84"/>
      <c r="Z333" s="84"/>
      <c r="AA333" s="84"/>
      <c r="AC333">
        <f t="shared" si="5"/>
        <v>0</v>
      </c>
    </row>
    <row r="334" spans="1:29">
      <c r="A334">
        <v>30</v>
      </c>
      <c r="B334">
        <v>329</v>
      </c>
      <c r="C334" s="84"/>
      <c r="D334" s="84"/>
      <c r="E334" s="84"/>
      <c r="F334" s="84"/>
      <c r="G334" s="84"/>
      <c r="H334" s="84"/>
      <c r="I334" s="84"/>
      <c r="J334" s="84"/>
      <c r="K334" s="84"/>
      <c r="L334" s="84"/>
      <c r="M334" s="84"/>
      <c r="N334" s="84"/>
      <c r="P334" s="84"/>
      <c r="Q334" s="84"/>
      <c r="R334" s="84"/>
      <c r="S334" s="84"/>
      <c r="T334" s="84"/>
      <c r="U334" s="84"/>
      <c r="V334" s="84"/>
      <c r="W334" s="84"/>
      <c r="X334" s="84"/>
      <c r="Y334" s="84"/>
      <c r="Z334" s="84"/>
      <c r="AA334" s="84"/>
      <c r="AC334">
        <f t="shared" si="5"/>
        <v>0</v>
      </c>
    </row>
    <row r="335" spans="1:29">
      <c r="A335">
        <v>30</v>
      </c>
      <c r="B335">
        <v>330</v>
      </c>
      <c r="C335" s="84"/>
      <c r="D335" s="84"/>
      <c r="E335" s="84"/>
      <c r="F335" s="84"/>
      <c r="G335" s="84"/>
      <c r="H335" s="84"/>
      <c r="I335" s="84"/>
      <c r="J335" s="84"/>
      <c r="K335" s="84"/>
      <c r="L335" s="84"/>
      <c r="M335" s="84"/>
      <c r="N335" s="84"/>
      <c r="P335" s="84"/>
      <c r="Q335" s="84"/>
      <c r="R335" s="84"/>
      <c r="S335" s="84"/>
      <c r="T335" s="84"/>
      <c r="U335" s="84"/>
      <c r="V335" s="84"/>
      <c r="W335" s="84"/>
      <c r="X335" s="84"/>
      <c r="Y335" s="84"/>
      <c r="Z335" s="84"/>
      <c r="AA335" s="84"/>
      <c r="AC335">
        <f t="shared" si="5"/>
        <v>0</v>
      </c>
    </row>
    <row r="336" spans="1:29">
      <c r="A336">
        <v>30</v>
      </c>
      <c r="B336">
        <v>331</v>
      </c>
      <c r="C336" s="84"/>
      <c r="D336" s="84"/>
      <c r="E336" s="84"/>
      <c r="F336" s="84"/>
      <c r="G336" s="84"/>
      <c r="H336" s="84"/>
      <c r="I336" s="84"/>
      <c r="J336" s="84"/>
      <c r="K336" s="84"/>
      <c r="L336" s="84"/>
      <c r="M336" s="84"/>
      <c r="N336" s="84"/>
      <c r="P336" s="84"/>
      <c r="Q336" s="84"/>
      <c r="R336" s="84"/>
      <c r="S336" s="84"/>
      <c r="T336" s="84"/>
      <c r="U336" s="84"/>
      <c r="V336" s="84"/>
      <c r="W336" s="84"/>
      <c r="X336" s="84"/>
      <c r="Y336" s="84"/>
      <c r="Z336" s="84"/>
      <c r="AA336" s="84"/>
      <c r="AC336">
        <f t="shared" si="5"/>
        <v>0</v>
      </c>
    </row>
    <row r="337" spans="1:29">
      <c r="A337">
        <v>30</v>
      </c>
      <c r="B337">
        <v>332</v>
      </c>
      <c r="C337" s="84"/>
      <c r="D337" s="84"/>
      <c r="E337" s="84"/>
      <c r="F337" s="84"/>
      <c r="G337" s="84"/>
      <c r="H337" s="84"/>
      <c r="I337" s="84"/>
      <c r="J337" s="84"/>
      <c r="K337" s="84"/>
      <c r="L337" s="84"/>
      <c r="M337" s="84"/>
      <c r="N337" s="84"/>
      <c r="P337" s="84"/>
      <c r="Q337" s="84"/>
      <c r="R337" s="84"/>
      <c r="S337" s="84"/>
      <c r="T337" s="84"/>
      <c r="U337" s="84"/>
      <c r="V337" s="84"/>
      <c r="W337" s="84"/>
      <c r="X337" s="84"/>
      <c r="Y337" s="84"/>
      <c r="Z337" s="84"/>
      <c r="AA337" s="84"/>
      <c r="AC337">
        <f t="shared" si="5"/>
        <v>0</v>
      </c>
    </row>
    <row r="338" spans="1:29">
      <c r="A338">
        <v>30</v>
      </c>
      <c r="B338">
        <v>333</v>
      </c>
      <c r="C338" s="84"/>
      <c r="D338" s="84"/>
      <c r="E338" s="84"/>
      <c r="F338" s="84"/>
      <c r="G338" s="84"/>
      <c r="H338" s="84"/>
      <c r="I338" s="84"/>
      <c r="J338" s="84"/>
      <c r="K338" s="84"/>
      <c r="L338" s="84"/>
      <c r="M338" s="84"/>
      <c r="N338" s="84"/>
      <c r="P338" s="84"/>
      <c r="Q338" s="84"/>
      <c r="R338" s="84"/>
      <c r="S338" s="84"/>
      <c r="T338" s="84"/>
      <c r="U338" s="84"/>
      <c r="V338" s="84"/>
      <c r="W338" s="84"/>
      <c r="X338" s="84"/>
      <c r="Y338" s="84"/>
      <c r="Z338" s="84"/>
      <c r="AA338" s="84"/>
      <c r="AC338">
        <f t="shared" si="5"/>
        <v>0</v>
      </c>
    </row>
    <row r="339" spans="1:29">
      <c r="A339">
        <v>30</v>
      </c>
      <c r="B339">
        <v>334</v>
      </c>
      <c r="C339" s="84"/>
      <c r="D339" s="84"/>
      <c r="E339" s="84"/>
      <c r="F339" s="84"/>
      <c r="G339" s="84"/>
      <c r="H339" s="84"/>
      <c r="I339" s="84"/>
      <c r="J339" s="84"/>
      <c r="K339" s="84"/>
      <c r="L339" s="84"/>
      <c r="M339" s="84"/>
      <c r="N339" s="84"/>
      <c r="P339" s="84"/>
      <c r="Q339" s="84"/>
      <c r="R339" s="84"/>
      <c r="S339" s="84"/>
      <c r="T339" s="84"/>
      <c r="U339" s="84"/>
      <c r="V339" s="84"/>
      <c r="W339" s="84"/>
      <c r="X339" s="84"/>
      <c r="Y339" s="84"/>
      <c r="Z339" s="84"/>
      <c r="AA339" s="84"/>
      <c r="AC339">
        <f t="shared" si="5"/>
        <v>0</v>
      </c>
    </row>
    <row r="340" spans="1:29">
      <c r="A340">
        <v>30</v>
      </c>
      <c r="B340">
        <v>335</v>
      </c>
      <c r="C340" s="84"/>
      <c r="D340" s="84"/>
      <c r="E340" s="84"/>
      <c r="F340" s="84"/>
      <c r="G340" s="84"/>
      <c r="H340" s="84"/>
      <c r="I340" s="84"/>
      <c r="J340" s="84"/>
      <c r="K340" s="84"/>
      <c r="L340" s="84"/>
      <c r="M340" s="84"/>
      <c r="N340" s="84"/>
      <c r="P340" s="84"/>
      <c r="Q340" s="84"/>
      <c r="R340" s="84"/>
      <c r="S340" s="84"/>
      <c r="T340" s="84"/>
      <c r="U340" s="84"/>
      <c r="V340" s="84"/>
      <c r="W340" s="84"/>
      <c r="X340" s="84"/>
      <c r="Y340" s="84"/>
      <c r="Z340" s="84"/>
      <c r="AA340" s="84"/>
      <c r="AC340">
        <f t="shared" si="5"/>
        <v>0</v>
      </c>
    </row>
    <row r="341" spans="1:29">
      <c r="A341">
        <v>30</v>
      </c>
      <c r="B341">
        <v>336</v>
      </c>
      <c r="C341" s="84"/>
      <c r="D341" s="84"/>
      <c r="E341" s="84"/>
      <c r="F341" s="84"/>
      <c r="G341" s="84"/>
      <c r="H341" s="84"/>
      <c r="I341" s="84"/>
      <c r="J341" s="84"/>
      <c r="K341" s="84"/>
      <c r="L341" s="84"/>
      <c r="M341" s="84"/>
      <c r="N341" s="84"/>
      <c r="P341" s="84"/>
      <c r="Q341" s="84"/>
      <c r="R341" s="84"/>
      <c r="S341" s="84"/>
      <c r="T341" s="84"/>
      <c r="U341" s="84"/>
      <c r="V341" s="84"/>
      <c r="W341" s="84"/>
      <c r="X341" s="84"/>
      <c r="Y341" s="84"/>
      <c r="Z341" s="84"/>
      <c r="AA341" s="84"/>
      <c r="AC341">
        <f t="shared" si="5"/>
        <v>0</v>
      </c>
    </row>
    <row r="342" spans="1:29">
      <c r="A342">
        <v>30</v>
      </c>
      <c r="B342">
        <v>337</v>
      </c>
      <c r="C342" s="84"/>
      <c r="D342" s="84"/>
      <c r="E342" s="84"/>
      <c r="F342" s="84"/>
      <c r="G342" s="84"/>
      <c r="H342" s="84"/>
      <c r="I342" s="84"/>
      <c r="J342" s="84"/>
      <c r="K342" s="84"/>
      <c r="L342" s="84"/>
      <c r="M342" s="84"/>
      <c r="N342" s="84"/>
      <c r="P342" s="84"/>
      <c r="Q342" s="84"/>
      <c r="R342" s="84"/>
      <c r="S342" s="84"/>
      <c r="T342" s="84"/>
      <c r="U342" s="84"/>
      <c r="V342" s="84"/>
      <c r="W342" s="84"/>
      <c r="X342" s="84"/>
      <c r="Y342" s="84"/>
      <c r="Z342" s="84"/>
      <c r="AA342" s="84"/>
      <c r="AC342">
        <f t="shared" si="5"/>
        <v>0</v>
      </c>
    </row>
    <row r="343" spans="1:29">
      <c r="A343">
        <v>30</v>
      </c>
      <c r="B343">
        <v>338</v>
      </c>
      <c r="C343" s="84"/>
      <c r="D343" s="84"/>
      <c r="E343" s="84"/>
      <c r="F343" s="84"/>
      <c r="G343" s="84"/>
      <c r="H343" s="84"/>
      <c r="I343" s="84"/>
      <c r="J343" s="84"/>
      <c r="K343" s="84"/>
      <c r="L343" s="84"/>
      <c r="M343" s="84"/>
      <c r="N343" s="84"/>
      <c r="P343" s="84"/>
      <c r="Q343" s="84"/>
      <c r="R343" s="84"/>
      <c r="S343" s="84"/>
      <c r="T343" s="84"/>
      <c r="U343" s="84"/>
      <c r="V343" s="84"/>
      <c r="W343" s="84"/>
      <c r="X343" s="84"/>
      <c r="Y343" s="84"/>
      <c r="Z343" s="84"/>
      <c r="AA343" s="84"/>
      <c r="AC343">
        <f t="shared" si="5"/>
        <v>0</v>
      </c>
    </row>
    <row r="344" spans="1:29">
      <c r="A344">
        <v>30</v>
      </c>
      <c r="B344">
        <v>339</v>
      </c>
      <c r="C344" s="84"/>
      <c r="D344" s="84"/>
      <c r="E344" s="84"/>
      <c r="F344" s="84"/>
      <c r="G344" s="84"/>
      <c r="H344" s="84"/>
      <c r="I344" s="84"/>
      <c r="J344" s="84"/>
      <c r="K344" s="84"/>
      <c r="L344" s="84"/>
      <c r="M344" s="84"/>
      <c r="N344" s="84"/>
      <c r="P344" s="84"/>
      <c r="Q344" s="84"/>
      <c r="R344" s="84"/>
      <c r="S344" s="84"/>
      <c r="T344" s="84"/>
      <c r="U344" s="84"/>
      <c r="V344" s="84"/>
      <c r="W344" s="84"/>
      <c r="X344" s="84"/>
      <c r="Y344" s="84"/>
      <c r="Z344" s="84"/>
      <c r="AA344" s="84"/>
      <c r="AC344">
        <f t="shared" si="5"/>
        <v>0</v>
      </c>
    </row>
    <row r="345" spans="1:29">
      <c r="A345">
        <v>30</v>
      </c>
      <c r="B345">
        <v>340</v>
      </c>
      <c r="C345" s="84"/>
      <c r="D345" s="84"/>
      <c r="E345" s="84"/>
      <c r="F345" s="84"/>
      <c r="G345" s="84"/>
      <c r="H345" s="84"/>
      <c r="I345" s="84"/>
      <c r="J345" s="84"/>
      <c r="K345" s="84"/>
      <c r="L345" s="84"/>
      <c r="M345" s="84"/>
      <c r="N345" s="84"/>
      <c r="P345" s="84"/>
      <c r="Q345" s="84"/>
      <c r="R345" s="84"/>
      <c r="S345" s="84"/>
      <c r="T345" s="84"/>
      <c r="U345" s="84"/>
      <c r="V345" s="84"/>
      <c r="W345" s="84"/>
      <c r="X345" s="84"/>
      <c r="Y345" s="84"/>
      <c r="Z345" s="84"/>
      <c r="AA345" s="84"/>
      <c r="AC345">
        <f t="shared" si="5"/>
        <v>0</v>
      </c>
    </row>
    <row r="346" spans="1:29">
      <c r="A346">
        <v>30</v>
      </c>
      <c r="B346">
        <v>341</v>
      </c>
      <c r="C346" s="84">
        <f>LEN('30'!C38)</f>
        <v>9</v>
      </c>
      <c r="D346" s="84"/>
      <c r="E346" s="84"/>
      <c r="F346" s="84"/>
      <c r="G346" s="84"/>
      <c r="H346" s="84"/>
      <c r="I346" s="84"/>
      <c r="J346" s="84"/>
      <c r="K346" s="84"/>
      <c r="L346" s="84"/>
      <c r="M346" s="84"/>
      <c r="N346" s="84"/>
      <c r="P346" s="84">
        <v>80</v>
      </c>
      <c r="Q346" s="84"/>
      <c r="R346" s="84"/>
      <c r="S346" s="84"/>
      <c r="T346" s="84"/>
      <c r="U346" s="84"/>
      <c r="V346" s="84"/>
      <c r="W346" s="84"/>
      <c r="X346" s="84"/>
      <c r="Y346" s="84"/>
      <c r="Z346" s="84"/>
      <c r="AA346" s="84"/>
      <c r="AC346">
        <f t="shared" si="5"/>
        <v>0</v>
      </c>
    </row>
    <row r="347" spans="1:29">
      <c r="A347">
        <v>31</v>
      </c>
      <c r="B347">
        <v>342</v>
      </c>
      <c r="C347" s="84"/>
      <c r="D347" s="84"/>
      <c r="E347" s="84"/>
      <c r="F347" s="84"/>
      <c r="G347" s="84"/>
      <c r="H347" s="84"/>
      <c r="I347" s="84"/>
      <c r="J347" s="84"/>
      <c r="K347" s="84"/>
      <c r="L347" s="84"/>
      <c r="M347" s="84"/>
      <c r="N347" s="84"/>
      <c r="P347" s="84"/>
      <c r="Q347" s="84"/>
      <c r="R347" s="84"/>
      <c r="S347" s="84"/>
      <c r="T347" s="84"/>
      <c r="U347" s="84"/>
      <c r="V347" s="84"/>
      <c r="W347" s="84"/>
      <c r="X347" s="84"/>
      <c r="Y347" s="84"/>
      <c r="Z347" s="84"/>
      <c r="AA347" s="84"/>
      <c r="AC347">
        <f t="shared" si="5"/>
        <v>0</v>
      </c>
    </row>
    <row r="348" spans="1:29">
      <c r="A348">
        <v>15</v>
      </c>
      <c r="B348">
        <v>343</v>
      </c>
      <c r="C348" s="84"/>
      <c r="D348" s="84"/>
      <c r="E348" s="84"/>
      <c r="F348" s="84"/>
      <c r="G348" s="84"/>
      <c r="H348" s="84"/>
      <c r="I348" s="84"/>
      <c r="J348" s="84"/>
      <c r="K348" s="84"/>
      <c r="L348" s="84"/>
      <c r="M348" s="84"/>
      <c r="N348" s="84"/>
      <c r="P348" s="84"/>
      <c r="Q348" s="84"/>
      <c r="R348" s="84"/>
      <c r="S348" s="84"/>
      <c r="T348" s="84"/>
      <c r="U348" s="84"/>
      <c r="V348" s="84"/>
      <c r="W348" s="84"/>
      <c r="X348" s="84"/>
      <c r="Y348" s="84"/>
      <c r="Z348" s="84"/>
      <c r="AA348" s="84"/>
      <c r="AC348">
        <f t="shared" si="5"/>
        <v>0</v>
      </c>
    </row>
    <row r="349" spans="1:29">
      <c r="A349">
        <v>15</v>
      </c>
      <c r="B349">
        <v>344</v>
      </c>
      <c r="C349" s="84">
        <f>LEN('15'!B39)</f>
        <v>0</v>
      </c>
      <c r="D349" s="84"/>
      <c r="E349" s="84"/>
      <c r="F349" s="84"/>
      <c r="G349" s="84"/>
      <c r="H349" s="84"/>
      <c r="I349" s="84"/>
      <c r="J349" s="84"/>
      <c r="K349" s="84"/>
      <c r="L349" s="84"/>
      <c r="M349" s="84"/>
      <c r="N349" s="84"/>
      <c r="P349" s="84">
        <v>100</v>
      </c>
      <c r="Q349" s="84"/>
      <c r="R349" s="84"/>
      <c r="S349" s="84"/>
      <c r="T349" s="84"/>
      <c r="U349" s="84"/>
      <c r="V349" s="84"/>
      <c r="W349" s="84"/>
      <c r="X349" s="84"/>
      <c r="Y349" s="84"/>
      <c r="Z349" s="84"/>
      <c r="AA349" s="84"/>
      <c r="AC349">
        <f t="shared" si="5"/>
        <v>0</v>
      </c>
    </row>
    <row r="350" spans="1:29">
      <c r="A350">
        <v>16</v>
      </c>
      <c r="B350">
        <v>345</v>
      </c>
      <c r="C350" s="84"/>
      <c r="D350" s="84"/>
      <c r="E350" s="84"/>
      <c r="F350" s="84"/>
      <c r="G350" s="84"/>
      <c r="H350" s="84"/>
      <c r="I350" s="84"/>
      <c r="J350" s="84"/>
      <c r="K350" s="84"/>
      <c r="L350" s="84"/>
      <c r="M350" s="84"/>
      <c r="N350" s="84"/>
      <c r="P350" s="84"/>
      <c r="Q350" s="84"/>
      <c r="R350" s="84"/>
      <c r="S350" s="84"/>
      <c r="T350" s="84"/>
      <c r="U350" s="84"/>
      <c r="V350" s="84"/>
      <c r="W350" s="84"/>
      <c r="X350" s="84"/>
      <c r="Y350" s="84"/>
      <c r="Z350" s="84"/>
      <c r="AA350" s="84"/>
      <c r="AC350">
        <f t="shared" si="5"/>
        <v>0</v>
      </c>
    </row>
    <row r="351" spans="1:29">
      <c r="A351">
        <v>17</v>
      </c>
      <c r="B351">
        <v>346</v>
      </c>
      <c r="C351" s="84"/>
      <c r="D351" s="84"/>
      <c r="E351" s="84"/>
      <c r="F351" s="84"/>
      <c r="G351" s="84"/>
      <c r="H351" s="84"/>
      <c r="I351" s="84"/>
      <c r="J351" s="84"/>
      <c r="K351" s="84"/>
      <c r="L351" s="84"/>
      <c r="M351" s="84"/>
      <c r="N351" s="84"/>
      <c r="P351" s="84"/>
      <c r="Q351" s="84"/>
      <c r="R351" s="84"/>
      <c r="S351" s="84"/>
      <c r="T351" s="84"/>
      <c r="U351" s="84"/>
      <c r="V351" s="84"/>
      <c r="W351" s="84"/>
      <c r="X351" s="84"/>
      <c r="Y351" s="84"/>
      <c r="Z351" s="84"/>
      <c r="AA351" s="84"/>
      <c r="AC351">
        <f t="shared" si="5"/>
        <v>0</v>
      </c>
    </row>
    <row r="352" spans="1:29">
      <c r="A352">
        <v>20</v>
      </c>
      <c r="B352">
        <v>347</v>
      </c>
      <c r="C352" s="84"/>
      <c r="D352" s="84"/>
      <c r="E352" s="84"/>
      <c r="F352" s="84"/>
      <c r="G352" s="84"/>
      <c r="H352" s="84"/>
      <c r="I352" s="84"/>
      <c r="J352" s="84"/>
      <c r="K352" s="84"/>
      <c r="L352" s="84"/>
      <c r="M352" s="84"/>
      <c r="N352" s="84"/>
      <c r="P352" s="84"/>
      <c r="Q352" s="84"/>
      <c r="R352" s="84"/>
      <c r="S352" s="84"/>
      <c r="T352" s="84"/>
      <c r="U352" s="84"/>
      <c r="V352" s="84"/>
      <c r="W352" s="84"/>
      <c r="X352" s="84"/>
      <c r="Y352" s="84"/>
      <c r="Z352" s="84"/>
      <c r="AA352" s="84"/>
      <c r="AC352">
        <f t="shared" si="5"/>
        <v>0</v>
      </c>
    </row>
    <row r="353" spans="1:29">
      <c r="A353">
        <v>26</v>
      </c>
      <c r="B353">
        <v>348</v>
      </c>
      <c r="C353" s="84"/>
      <c r="D353" s="84"/>
      <c r="E353" s="84"/>
      <c r="F353" s="84"/>
      <c r="G353" s="84"/>
      <c r="H353" s="84"/>
      <c r="I353" s="84"/>
      <c r="J353" s="84"/>
      <c r="K353" s="84"/>
      <c r="L353" s="84"/>
      <c r="M353" s="84"/>
      <c r="N353" s="84"/>
      <c r="P353" s="84"/>
      <c r="Q353" s="84"/>
      <c r="R353" s="84"/>
      <c r="S353" s="84"/>
      <c r="T353" s="84"/>
      <c r="U353" s="84"/>
      <c r="V353" s="84"/>
      <c r="W353" s="84"/>
      <c r="X353" s="84"/>
      <c r="Y353" s="84"/>
      <c r="Z353" s="84"/>
      <c r="AA353" s="84"/>
      <c r="AC353">
        <f t="shared" si="5"/>
        <v>0</v>
      </c>
    </row>
    <row r="354" spans="1:29">
      <c r="A354">
        <v>27</v>
      </c>
      <c r="B354">
        <v>349</v>
      </c>
      <c r="C354" s="84"/>
      <c r="D354" s="84"/>
      <c r="E354" s="84"/>
      <c r="F354" s="84"/>
      <c r="G354" s="84"/>
      <c r="H354" s="84"/>
      <c r="I354" s="84"/>
      <c r="J354" s="84"/>
      <c r="K354" s="84"/>
      <c r="L354" s="84"/>
      <c r="M354" s="84"/>
      <c r="N354" s="84"/>
      <c r="P354" s="84"/>
      <c r="Q354" s="84"/>
      <c r="R354" s="84"/>
      <c r="S354" s="84"/>
      <c r="T354" s="84"/>
      <c r="U354" s="84"/>
      <c r="V354" s="84"/>
      <c r="W354" s="84"/>
      <c r="X354" s="84"/>
      <c r="Y354" s="84"/>
      <c r="Z354" s="84"/>
      <c r="AA354" s="84"/>
      <c r="AC354">
        <f t="shared" si="5"/>
        <v>0</v>
      </c>
    </row>
    <row r="355" spans="1:29">
      <c r="A355">
        <v>27</v>
      </c>
      <c r="B355">
        <v>350</v>
      </c>
      <c r="C355" s="84"/>
      <c r="D355" s="84"/>
      <c r="E355" s="84"/>
      <c r="F355" s="84"/>
      <c r="G355" s="84"/>
      <c r="H355" s="84"/>
      <c r="I355" s="84"/>
      <c r="J355" s="84"/>
      <c r="K355" s="84"/>
      <c r="L355" s="84"/>
      <c r="M355" s="84"/>
      <c r="N355" s="84"/>
      <c r="P355" s="84"/>
      <c r="Q355" s="84"/>
      <c r="R355" s="84"/>
      <c r="S355" s="84"/>
      <c r="T355" s="84"/>
      <c r="U355" s="84"/>
      <c r="V355" s="84"/>
      <c r="W355" s="84"/>
      <c r="X355" s="84"/>
      <c r="Y355" s="84"/>
      <c r="Z355" s="84"/>
      <c r="AA355" s="84"/>
      <c r="AC355">
        <f t="shared" si="5"/>
        <v>0</v>
      </c>
    </row>
    <row r="356" spans="1:29">
      <c r="A356">
        <v>28</v>
      </c>
      <c r="B356">
        <v>351</v>
      </c>
      <c r="C356" s="84"/>
      <c r="D356" s="84"/>
      <c r="E356" s="84"/>
      <c r="F356" s="84"/>
      <c r="G356" s="84"/>
      <c r="H356" s="84"/>
      <c r="I356" s="84"/>
      <c r="J356" s="84"/>
      <c r="K356" s="84"/>
      <c r="L356" s="84"/>
      <c r="M356" s="84"/>
      <c r="N356" s="84"/>
      <c r="P356" s="84"/>
      <c r="Q356" s="84"/>
      <c r="R356" s="84"/>
      <c r="S356" s="84"/>
      <c r="T356" s="84"/>
      <c r="U356" s="84"/>
      <c r="V356" s="84"/>
      <c r="W356" s="84"/>
      <c r="X356" s="84"/>
      <c r="Y356" s="84"/>
      <c r="Z356" s="84"/>
      <c r="AA356" s="84"/>
      <c r="AC356">
        <f t="shared" si="5"/>
        <v>0</v>
      </c>
    </row>
    <row r="357" spans="1:29">
      <c r="A357">
        <v>28</v>
      </c>
      <c r="B357">
        <v>352</v>
      </c>
      <c r="C357" s="84"/>
      <c r="D357" s="84"/>
      <c r="E357" s="84"/>
      <c r="F357" s="84"/>
      <c r="G357" s="84"/>
      <c r="H357" s="84"/>
      <c r="I357" s="84"/>
      <c r="J357" s="84"/>
      <c r="K357" s="84"/>
      <c r="L357" s="84"/>
      <c r="M357" s="84"/>
      <c r="N357" s="84"/>
      <c r="P357" s="84"/>
      <c r="Q357" s="84"/>
      <c r="R357" s="84"/>
      <c r="S357" s="84"/>
      <c r="T357" s="84"/>
      <c r="U357" s="84"/>
      <c r="V357" s="84"/>
      <c r="W357" s="84"/>
      <c r="X357" s="84"/>
      <c r="Y357" s="84"/>
      <c r="Z357" s="84"/>
      <c r="AA357" s="84"/>
      <c r="AC357">
        <f t="shared" si="5"/>
        <v>0</v>
      </c>
    </row>
    <row r="358" spans="1:29">
      <c r="A358">
        <v>28</v>
      </c>
      <c r="B358">
        <v>353</v>
      </c>
      <c r="C358" s="84"/>
      <c r="D358" s="84"/>
      <c r="E358" s="84"/>
      <c r="F358" s="84"/>
      <c r="G358" s="84"/>
      <c r="H358" s="84"/>
      <c r="I358" s="84"/>
      <c r="J358" s="84"/>
      <c r="K358" s="84"/>
      <c r="L358" s="84"/>
      <c r="M358" s="84"/>
      <c r="N358" s="84"/>
      <c r="P358" s="84"/>
      <c r="Q358" s="84"/>
      <c r="R358" s="84"/>
      <c r="S358" s="84"/>
      <c r="T358" s="84"/>
      <c r="U358" s="84"/>
      <c r="V358" s="84"/>
      <c r="W358" s="84"/>
      <c r="X358" s="84"/>
      <c r="Y358" s="84"/>
      <c r="Z358" s="84"/>
      <c r="AA358" s="84"/>
      <c r="AC358">
        <f t="shared" si="5"/>
        <v>0</v>
      </c>
    </row>
    <row r="359" spans="1:29">
      <c r="A359">
        <v>28</v>
      </c>
      <c r="B359">
        <v>354</v>
      </c>
      <c r="C359" s="84"/>
      <c r="D359" s="84"/>
      <c r="E359" s="84"/>
      <c r="F359" s="84"/>
      <c r="G359" s="84"/>
      <c r="H359" s="84"/>
      <c r="I359" s="84"/>
      <c r="J359" s="84"/>
      <c r="K359" s="84"/>
      <c r="L359" s="84"/>
      <c r="M359" s="84"/>
      <c r="N359" s="84"/>
      <c r="P359" s="84"/>
      <c r="Q359" s="84"/>
      <c r="R359" s="84"/>
      <c r="S359" s="84"/>
      <c r="T359" s="84"/>
      <c r="U359" s="84"/>
      <c r="V359" s="84"/>
      <c r="W359" s="84"/>
      <c r="X359" s="84"/>
      <c r="Y359" s="84"/>
      <c r="Z359" s="84"/>
      <c r="AA359" s="84"/>
      <c r="AC359">
        <f t="shared" si="5"/>
        <v>0</v>
      </c>
    </row>
    <row r="360" spans="1:29">
      <c r="A360">
        <v>28</v>
      </c>
      <c r="B360">
        <v>355</v>
      </c>
      <c r="C360" s="84"/>
      <c r="D360" s="84"/>
      <c r="E360" s="84"/>
      <c r="F360" s="84"/>
      <c r="G360" s="84"/>
      <c r="H360" s="84"/>
      <c r="I360" s="84"/>
      <c r="J360" s="84"/>
      <c r="K360" s="84"/>
      <c r="L360" s="84"/>
      <c r="M360" s="84"/>
      <c r="N360" s="84"/>
      <c r="P360" s="84"/>
      <c r="Q360" s="84"/>
      <c r="R360" s="84"/>
      <c r="S360" s="84"/>
      <c r="T360" s="84"/>
      <c r="U360" s="84"/>
      <c r="V360" s="84"/>
      <c r="W360" s="84"/>
      <c r="X360" s="84"/>
      <c r="Y360" s="84"/>
      <c r="Z360" s="84"/>
      <c r="AA360" s="84"/>
      <c r="AC360">
        <f t="shared" si="5"/>
        <v>0</v>
      </c>
    </row>
    <row r="361" spans="1:29">
      <c r="A361">
        <v>28</v>
      </c>
      <c r="B361">
        <v>356</v>
      </c>
      <c r="C361" s="84"/>
      <c r="D361" s="84"/>
      <c r="E361" s="84"/>
      <c r="F361" s="84"/>
      <c r="G361" s="84"/>
      <c r="H361" s="84"/>
      <c r="I361" s="84"/>
      <c r="J361" s="84"/>
      <c r="K361" s="84"/>
      <c r="L361" s="84"/>
      <c r="M361" s="84"/>
      <c r="N361" s="84"/>
      <c r="P361" s="84"/>
      <c r="Q361" s="84"/>
      <c r="R361" s="84"/>
      <c r="S361" s="84"/>
      <c r="T361" s="84"/>
      <c r="U361" s="84"/>
      <c r="V361" s="84"/>
      <c r="W361" s="84"/>
      <c r="X361" s="84"/>
      <c r="Y361" s="84"/>
      <c r="Z361" s="84"/>
      <c r="AA361" s="84"/>
      <c r="AC361">
        <f t="shared" si="5"/>
        <v>0</v>
      </c>
    </row>
    <row r="362" spans="1:29">
      <c r="A362">
        <v>28</v>
      </c>
      <c r="B362">
        <v>357</v>
      </c>
      <c r="C362" s="84"/>
      <c r="D362" s="84"/>
      <c r="E362" s="84"/>
      <c r="F362" s="84"/>
      <c r="G362" s="84"/>
      <c r="H362" s="84"/>
      <c r="I362" s="84"/>
      <c r="J362" s="84"/>
      <c r="K362" s="84"/>
      <c r="L362" s="84"/>
      <c r="M362" s="84"/>
      <c r="N362" s="84"/>
      <c r="P362" s="84"/>
      <c r="Q362" s="84"/>
      <c r="R362" s="84"/>
      <c r="S362" s="84"/>
      <c r="T362" s="84"/>
      <c r="U362" s="84"/>
      <c r="V362" s="84"/>
      <c r="W362" s="84"/>
      <c r="X362" s="84"/>
      <c r="Y362" s="84"/>
      <c r="Z362" s="84"/>
      <c r="AA362" s="84"/>
      <c r="AC362">
        <f t="shared" ref="AC362:AC369" si="6">IF(OR(C362&gt;P362,D362&gt;Q362,E362&gt;R362),1,0)</f>
        <v>0</v>
      </c>
    </row>
    <row r="363" spans="1:29">
      <c r="A363">
        <v>28</v>
      </c>
      <c r="B363">
        <v>358</v>
      </c>
      <c r="C363" s="84"/>
      <c r="D363" s="84"/>
      <c r="E363" s="84"/>
      <c r="F363" s="84"/>
      <c r="G363" s="84"/>
      <c r="H363" s="84"/>
      <c r="I363" s="84"/>
      <c r="J363" s="84"/>
      <c r="K363" s="84"/>
      <c r="L363" s="84"/>
      <c r="M363" s="84"/>
      <c r="N363" s="84"/>
      <c r="P363" s="84"/>
      <c r="Q363" s="84"/>
      <c r="R363" s="84"/>
      <c r="S363" s="84"/>
      <c r="T363" s="84"/>
      <c r="U363" s="84"/>
      <c r="V363" s="84"/>
      <c r="W363" s="84"/>
      <c r="X363" s="84"/>
      <c r="Y363" s="84"/>
      <c r="Z363" s="84"/>
      <c r="AA363" s="84"/>
      <c r="AC363">
        <f t="shared" si="6"/>
        <v>0</v>
      </c>
    </row>
    <row r="364" spans="1:29">
      <c r="A364">
        <v>28</v>
      </c>
      <c r="B364">
        <v>359</v>
      </c>
      <c r="C364" s="84"/>
      <c r="D364" s="84"/>
      <c r="E364" s="84"/>
      <c r="F364" s="84"/>
      <c r="G364" s="84"/>
      <c r="H364" s="84"/>
      <c r="I364" s="84"/>
      <c r="J364" s="84"/>
      <c r="K364" s="84"/>
      <c r="L364" s="84"/>
      <c r="M364" s="84"/>
      <c r="N364" s="84"/>
      <c r="P364" s="84"/>
      <c r="Q364" s="84"/>
      <c r="R364" s="84"/>
      <c r="S364" s="84"/>
      <c r="T364" s="84"/>
      <c r="U364" s="84"/>
      <c r="V364" s="84"/>
      <c r="W364" s="84"/>
      <c r="X364" s="84"/>
      <c r="Y364" s="84"/>
      <c r="Z364" s="84"/>
      <c r="AA364" s="84"/>
      <c r="AC364">
        <f t="shared" si="6"/>
        <v>0</v>
      </c>
    </row>
    <row r="365" spans="1:29">
      <c r="A365">
        <v>28</v>
      </c>
      <c r="B365">
        <v>360</v>
      </c>
      <c r="C365" s="84"/>
      <c r="D365" s="84"/>
      <c r="E365" s="84"/>
      <c r="F365" s="84"/>
      <c r="G365" s="84"/>
      <c r="H365" s="84"/>
      <c r="I365" s="84"/>
      <c r="J365" s="84"/>
      <c r="K365" s="84"/>
      <c r="L365" s="84"/>
      <c r="M365" s="84"/>
      <c r="N365" s="84"/>
      <c r="P365" s="84"/>
      <c r="Q365" s="84"/>
      <c r="R365" s="84"/>
      <c r="S365" s="84"/>
      <c r="T365" s="84"/>
      <c r="U365" s="84"/>
      <c r="V365" s="84"/>
      <c r="W365" s="84"/>
      <c r="X365" s="84"/>
      <c r="Y365" s="84"/>
      <c r="Z365" s="84"/>
      <c r="AA365" s="84"/>
      <c r="AC365">
        <f t="shared" si="6"/>
        <v>0</v>
      </c>
    </row>
    <row r="366" spans="1:29">
      <c r="A366">
        <v>31</v>
      </c>
      <c r="B366">
        <v>361</v>
      </c>
      <c r="C366" s="84" t="e">
        <f>LEN('31'!#REF!)</f>
        <v>#REF!</v>
      </c>
      <c r="D366" s="84"/>
      <c r="E366" s="84"/>
      <c r="F366" s="84"/>
      <c r="G366" s="84"/>
      <c r="H366" s="84"/>
      <c r="I366" s="84"/>
      <c r="J366" s="84"/>
      <c r="K366" s="84"/>
      <c r="L366" s="84"/>
      <c r="M366" s="84"/>
      <c r="N366" s="84"/>
      <c r="P366" s="84">
        <v>200</v>
      </c>
      <c r="Q366" s="84"/>
      <c r="R366" s="84"/>
      <c r="S366" s="84"/>
      <c r="T366" s="84"/>
      <c r="U366" s="84"/>
      <c r="V366" s="84"/>
      <c r="W366" s="84"/>
      <c r="X366" s="84"/>
      <c r="Y366" s="84"/>
      <c r="Z366" s="84"/>
      <c r="AA366" s="84"/>
      <c r="AC366" t="e">
        <f t="shared" si="6"/>
        <v>#REF!</v>
      </c>
    </row>
    <row r="367" spans="1:29">
      <c r="A367" t="s">
        <v>418</v>
      </c>
      <c r="B367">
        <v>362</v>
      </c>
      <c r="C367" s="84"/>
      <c r="D367" s="84"/>
      <c r="E367" s="84"/>
      <c r="F367" s="84"/>
      <c r="G367" s="84"/>
      <c r="H367" s="84"/>
      <c r="I367" s="84"/>
      <c r="J367" s="84"/>
      <c r="K367" s="84"/>
      <c r="L367" s="84"/>
      <c r="M367" s="84"/>
      <c r="N367" s="84"/>
      <c r="P367" s="84"/>
      <c r="Q367" s="84"/>
      <c r="R367" s="84"/>
      <c r="S367" s="84"/>
      <c r="T367" s="84"/>
      <c r="U367" s="84"/>
      <c r="V367" s="84"/>
      <c r="W367" s="84"/>
      <c r="X367" s="84"/>
      <c r="Y367" s="84"/>
      <c r="Z367" s="84"/>
      <c r="AA367" s="84"/>
      <c r="AC367">
        <f t="shared" si="6"/>
        <v>0</v>
      </c>
    </row>
    <row r="368" spans="1:29">
      <c r="A368" t="s">
        <v>418</v>
      </c>
      <c r="B368">
        <v>363</v>
      </c>
      <c r="C368" s="84"/>
      <c r="D368" s="84"/>
      <c r="E368" s="84"/>
      <c r="F368" s="84"/>
      <c r="G368" s="84"/>
      <c r="H368" s="84"/>
      <c r="I368" s="84"/>
      <c r="J368" s="84"/>
      <c r="K368" s="84"/>
      <c r="L368" s="84"/>
      <c r="M368" s="84"/>
      <c r="N368" s="84"/>
      <c r="P368" s="84"/>
      <c r="Q368" s="84"/>
      <c r="R368" s="84"/>
      <c r="S368" s="84"/>
      <c r="T368" s="84"/>
      <c r="U368" s="84"/>
      <c r="V368" s="84"/>
      <c r="W368" s="84"/>
      <c r="X368" s="84"/>
      <c r="Y368" s="84"/>
      <c r="Z368" s="84"/>
      <c r="AA368" s="84"/>
      <c r="AC368">
        <f t="shared" si="6"/>
        <v>0</v>
      </c>
    </row>
    <row r="369" spans="1:29">
      <c r="A369" t="s">
        <v>418</v>
      </c>
      <c r="B369">
        <v>364</v>
      </c>
      <c r="C369" s="84"/>
      <c r="D369" s="84"/>
      <c r="E369" s="84"/>
      <c r="F369" s="84"/>
      <c r="G369" s="84"/>
      <c r="H369" s="84"/>
      <c r="I369" s="84"/>
      <c r="J369" s="84"/>
      <c r="K369" s="84"/>
      <c r="L369" s="84"/>
      <c r="M369" s="84"/>
      <c r="N369" s="84"/>
      <c r="P369" s="84"/>
      <c r="Q369" s="84"/>
      <c r="R369" s="84"/>
      <c r="S369" s="84"/>
      <c r="T369" s="84"/>
      <c r="U369" s="84"/>
      <c r="V369" s="84"/>
      <c r="W369" s="84"/>
      <c r="X369" s="84"/>
      <c r="Y369" s="84"/>
      <c r="Z369" s="84"/>
      <c r="AA369" s="84"/>
      <c r="AC369">
        <f t="shared" si="6"/>
        <v>0</v>
      </c>
    </row>
    <row r="370" spans="1:29">
      <c r="A370" t="s">
        <v>418</v>
      </c>
      <c r="B370">
        <v>365</v>
      </c>
      <c r="C370" s="84"/>
      <c r="D370" s="84"/>
      <c r="E370" s="84"/>
      <c r="F370" s="84"/>
      <c r="G370" s="84"/>
      <c r="H370" s="84"/>
      <c r="I370" s="84"/>
      <c r="J370" s="84"/>
      <c r="K370" s="84"/>
      <c r="L370" s="84"/>
      <c r="M370" s="84"/>
      <c r="N370" s="84"/>
      <c r="P370" s="84"/>
      <c r="Q370" s="84"/>
      <c r="R370" s="84"/>
      <c r="S370" s="84"/>
      <c r="T370" s="84"/>
      <c r="U370" s="84"/>
      <c r="V370" s="84"/>
      <c r="W370" s="84"/>
      <c r="X370" s="84"/>
      <c r="Y370" s="84"/>
      <c r="Z370" s="84"/>
      <c r="AA370" s="84"/>
    </row>
  </sheetData>
  <sheetProtection password="C71F" sheet="1" objects="1" scenarios="1"/>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1"/>
  <dimension ref="B2:J4"/>
  <sheetViews>
    <sheetView workbookViewId="0">
      <selection activeCell="J2" sqref="J2"/>
    </sheetView>
  </sheetViews>
  <sheetFormatPr baseColWidth="10" defaultColWidth="11.453125" defaultRowHeight="12.5"/>
  <cols>
    <col min="1" max="1" width="3.36328125" style="1" customWidth="1"/>
    <col min="2" max="2" width="12.08984375" style="1" bestFit="1" customWidth="1"/>
    <col min="3" max="3" width="17.6328125" style="1" bestFit="1" customWidth="1"/>
    <col min="4" max="4" width="21" style="1" bestFit="1" customWidth="1"/>
    <col min="5" max="7" width="16.6328125" style="1" bestFit="1" customWidth="1"/>
    <col min="8" max="16384" width="11.453125" style="1"/>
  </cols>
  <sheetData>
    <row r="2" spans="2:10" ht="13">
      <c r="B2" s="12" t="s">
        <v>75</v>
      </c>
      <c r="C2" s="12" t="s">
        <v>380</v>
      </c>
      <c r="D2" s="12" t="s">
        <v>387</v>
      </c>
      <c r="E2" s="12" t="s">
        <v>434</v>
      </c>
      <c r="F2" s="12" t="s">
        <v>435</v>
      </c>
      <c r="G2" s="12" t="s">
        <v>434</v>
      </c>
      <c r="H2" s="12" t="s">
        <v>788</v>
      </c>
      <c r="I2" s="12" t="s">
        <v>791</v>
      </c>
      <c r="J2" s="12" t="s">
        <v>793</v>
      </c>
    </row>
    <row r="3" spans="2:10">
      <c r="B3" s="1" t="s">
        <v>15</v>
      </c>
      <c r="C3" s="1">
        <v>0</v>
      </c>
      <c r="D3" s="1">
        <v>0</v>
      </c>
      <c r="E3" s="95">
        <v>0</v>
      </c>
      <c r="F3" s="96">
        <v>1</v>
      </c>
      <c r="G3" s="108">
        <v>0</v>
      </c>
      <c r="H3" s="1" t="s">
        <v>789</v>
      </c>
      <c r="I3" s="1">
        <v>1900</v>
      </c>
      <c r="J3" s="1" t="s">
        <v>794</v>
      </c>
    </row>
    <row r="4" spans="2:10">
      <c r="B4" s="1" t="s">
        <v>214</v>
      </c>
      <c r="C4" s="1">
        <v>99999999999</v>
      </c>
      <c r="D4" s="1">
        <v>1000</v>
      </c>
      <c r="E4" s="95">
        <v>99999999999.999893</v>
      </c>
      <c r="F4" s="96">
        <v>73050</v>
      </c>
      <c r="G4" s="108">
        <v>99999999999.999893</v>
      </c>
      <c r="H4" s="1" t="s">
        <v>790</v>
      </c>
      <c r="I4" s="1">
        <v>2099</v>
      </c>
      <c r="J4" s="1" t="s">
        <v>795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V11"/>
  <sheetViews>
    <sheetView zoomScale="85" zoomScaleNormal="85" workbookViewId="0">
      <selection activeCell="D18" sqref="D18"/>
    </sheetView>
  </sheetViews>
  <sheetFormatPr baseColWidth="10" defaultColWidth="11.453125" defaultRowHeight="12.5"/>
  <cols>
    <col min="1" max="1" width="19.90625" style="1" customWidth="1"/>
    <col min="2" max="2" width="10.453125" style="1" customWidth="1"/>
    <col min="3" max="3" width="12.36328125" style="1" customWidth="1"/>
    <col min="4" max="4" width="4.08984375" style="1" customWidth="1"/>
    <col min="5" max="5" width="4.54296875" style="1" customWidth="1"/>
    <col min="6" max="6" width="8.90625" style="1" customWidth="1"/>
    <col min="7" max="7" width="28.36328125" style="1" customWidth="1"/>
    <col min="8" max="8" width="1.36328125" style="1" customWidth="1"/>
    <col min="9" max="9" width="5.36328125" style="1" bestFit="1" customWidth="1"/>
    <col min="10" max="10" width="44.08984375" style="41" customWidth="1"/>
    <col min="11" max="11" width="3" style="1" customWidth="1"/>
    <col min="12" max="12" width="4.453125" style="1" customWidth="1"/>
    <col min="13" max="13" width="4.36328125" style="1" customWidth="1"/>
    <col min="14" max="14" width="3.6328125" style="1" customWidth="1"/>
    <col min="15" max="15" width="2.54296875" style="1" customWidth="1"/>
    <col min="16" max="16" width="2.6328125" style="1" customWidth="1"/>
    <col min="17" max="17" width="6" style="1" customWidth="1"/>
    <col min="18" max="18" width="3.54296875" style="1" customWidth="1"/>
    <col min="19" max="19" width="3.90625" style="67" customWidth="1"/>
    <col min="20" max="20" width="5.36328125" style="1" customWidth="1"/>
    <col min="21" max="21" width="4" style="67" bestFit="1" customWidth="1"/>
    <col min="22" max="22" width="2.08984375" style="67" customWidth="1"/>
    <col min="23" max="16384" width="11.453125" style="1"/>
  </cols>
  <sheetData>
    <row r="1" spans="1:22" ht="14">
      <c r="A1" s="273" t="s">
        <v>22</v>
      </c>
      <c r="B1" s="273"/>
      <c r="C1" s="273"/>
      <c r="D1" s="273"/>
      <c r="E1" s="273"/>
      <c r="F1" s="273"/>
      <c r="G1" s="273"/>
      <c r="J1" s="94" t="str">
        <f>'1'!A6</f>
        <v>PILAR I: Derecho de los Accionistas</v>
      </c>
      <c r="U1" s="67">
        <v>2</v>
      </c>
    </row>
    <row r="2" spans="1:22"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4.5">
      <c r="A3" s="274" t="s">
        <v>16</v>
      </c>
      <c r="B3" s="274"/>
      <c r="C3" s="274"/>
      <c r="D3" s="274"/>
      <c r="E3" s="274"/>
      <c r="F3" s="274"/>
      <c r="G3" s="274"/>
      <c r="J3" s="93" t="s">
        <v>355</v>
      </c>
      <c r="U3" s="67">
        <f>SUM(V:V)</f>
        <v>2</v>
      </c>
    </row>
    <row r="4" spans="1:22" ht="13">
      <c r="A4" s="218"/>
      <c r="B4" s="218"/>
      <c r="C4" s="219"/>
      <c r="D4" s="99" t="s">
        <v>1</v>
      </c>
      <c r="E4" s="99" t="s">
        <v>2</v>
      </c>
      <c r="F4" s="276" t="s">
        <v>3</v>
      </c>
      <c r="G4" s="276"/>
      <c r="I4" s="54" t="s">
        <v>388</v>
      </c>
    </row>
    <row r="5" spans="1:22" ht="60.75" customHeight="1">
      <c r="A5" s="201" t="s">
        <v>622</v>
      </c>
      <c r="B5" s="202"/>
      <c r="C5" s="203"/>
      <c r="D5" s="98" t="s">
        <v>15</v>
      </c>
      <c r="E5" s="98"/>
      <c r="F5" s="220"/>
      <c r="G5" s="221"/>
      <c r="I5" s="55" t="str">
        <f>CONCATENATE("(",LEN(F5),")")</f>
        <v>(0)</v>
      </c>
      <c r="J5" s="53" t="str">
        <f>IF(( AND(D5="x",E5="x") ),"(*) Marcar solo un valor: Si o No",IF(AND(E5="x",LEN(F5)=0),"(*) Completar la celda de Explicación",
CONCATENATE("(Si/No) Marcar con 'X' solo uno de los campos. (Explicación) Longitud Máxima de ",Explicacion_LongMaximo," caracteres")))</f>
        <v>(Si/No) Marcar con 'X' solo uno de los campos. (Explicación) Longitud Máxima de 1000 caracteres</v>
      </c>
      <c r="S5" s="67">
        <v>39</v>
      </c>
      <c r="U5"/>
      <c r="V5" s="68">
        <f>IF( AND(D5="",E5=""),0,IF(AND(E5&lt;&gt;"",F5=""),0,1))</f>
        <v>1</v>
      </c>
    </row>
    <row r="6" spans="1:22" ht="35.25" customHeight="1">
      <c r="A6" s="201" t="s">
        <v>623</v>
      </c>
      <c r="B6" s="202"/>
      <c r="C6" s="203"/>
      <c r="D6" s="98" t="s">
        <v>15</v>
      </c>
      <c r="E6" s="98"/>
      <c r="F6" s="220"/>
      <c r="G6" s="221"/>
      <c r="I6" s="55" t="str">
        <f>CONCATENATE("(",LEN(F6),")")</f>
        <v>(0)</v>
      </c>
      <c r="J6" s="53" t="str">
        <f>IF(( AND(D6="x",E6="x") ),"(*) Marcar solo un valor: Si o No",IF(AND(E6="x",LEN(F6)=0),"(*) Completar la celda de Explicación",
CONCATENATE("(Si/No) Marcar con 'X' solo uno de los campos. (Explicación) Longitud Máxima de ",Explicacion_LongMaximo," caracteres")))</f>
        <v>(Si/No) Marcar con 'X' solo uno de los campos. (Explicación) Longitud Máxima de 1000 caracteres</v>
      </c>
      <c r="S6" s="67">
        <v>40</v>
      </c>
      <c r="U6"/>
      <c r="V6" s="68">
        <f>IF( AND(D6="",E6=""),0,IF(AND(E6&lt;&gt;"",F6=""),0,1))</f>
        <v>1</v>
      </c>
    </row>
    <row r="7" spans="1:22">
      <c r="A7" s="275"/>
      <c r="B7" s="275"/>
      <c r="C7" s="275"/>
      <c r="D7" s="275"/>
      <c r="E7" s="275"/>
      <c r="F7" s="275"/>
      <c r="G7" s="275"/>
    </row>
    <row r="8" spans="1:22" ht="30.75" customHeight="1">
      <c r="A8" s="275" t="s">
        <v>17</v>
      </c>
      <c r="B8" s="275"/>
      <c r="C8" s="275"/>
      <c r="D8" s="275"/>
      <c r="E8" s="275"/>
      <c r="F8" s="275"/>
      <c r="G8" s="275"/>
    </row>
    <row r="9" spans="1:22" ht="13">
      <c r="A9" s="283" t="s">
        <v>19</v>
      </c>
      <c r="B9" s="277" t="s">
        <v>18</v>
      </c>
      <c r="C9" s="278"/>
      <c r="D9" s="278"/>
      <c r="E9" s="279"/>
      <c r="F9" s="98" t="s">
        <v>15</v>
      </c>
      <c r="S9" s="67">
        <v>126</v>
      </c>
    </row>
    <row r="10" spans="1:22" ht="13">
      <c r="A10" s="284"/>
      <c r="B10" s="277" t="s">
        <v>20</v>
      </c>
      <c r="C10" s="278"/>
      <c r="D10" s="278"/>
      <c r="E10" s="279"/>
      <c r="F10" s="98"/>
      <c r="S10" s="67">
        <v>127</v>
      </c>
    </row>
    <row r="11" spans="1:22" ht="14.5">
      <c r="A11" s="285"/>
      <c r="B11" s="280" t="s">
        <v>624</v>
      </c>
      <c r="C11" s="281"/>
      <c r="D11" s="281"/>
      <c r="E11" s="282"/>
      <c r="F11" s="220"/>
      <c r="G11" s="221"/>
      <c r="S11" s="67">
        <v>128</v>
      </c>
      <c r="U11"/>
    </row>
  </sheetData>
  <sheetProtection algorithmName="SHA-512" hashValue="FCrMr6/uJOslfCcrlr374PqEd7hRbEeftKsJLIE6mr/IFPBrFGes7rvTtOjsagHWIsivVsvGccwG84pE8XhVkA==" saltValue="+YfCwFd2T5/707AkfFXAow==" spinCount="100000" sheet="1" objects="1" scenarios="1" formatRows="0"/>
  <mergeCells count="15">
    <mergeCell ref="A8:G8"/>
    <mergeCell ref="B9:E9"/>
    <mergeCell ref="B10:E10"/>
    <mergeCell ref="B11:E11"/>
    <mergeCell ref="F11:G11"/>
    <mergeCell ref="A9:A11"/>
    <mergeCell ref="A1:G1"/>
    <mergeCell ref="A3:G3"/>
    <mergeCell ref="A4:C4"/>
    <mergeCell ref="A7:G7"/>
    <mergeCell ref="F4:G4"/>
    <mergeCell ref="A5:C5"/>
    <mergeCell ref="A6:C6"/>
    <mergeCell ref="F6:G6"/>
    <mergeCell ref="F5:G5"/>
  </mergeCells>
  <dataValidations count="3">
    <dataValidation type="textLength" allowBlank="1" showErrorMessage="1" error="Cantidad de caracteres NO valido." sqref="F5:G6" xr:uid="{00000000-0002-0000-0300-000000000000}">
      <formula1>Explicacion_LongMinimo</formula1>
      <formula2>Explicacion_LongMaximo</formula2>
    </dataValidation>
    <dataValidation type="custom" allowBlank="1" showDropDown="1" showInputMessage="1" showErrorMessage="1" error="Valor NO Valido." prompt="Ingrese &quot;X&quot;" sqref="F9:F10" xr:uid="{00000000-0002-0000-0300-000001000000}">
      <formula1>COUNTIF(Respuesta_SINO,TRIM(CELL("contents")))=1</formula1>
    </dataValidation>
    <dataValidation type="custom" allowBlank="1" showDropDown="1" showInputMessage="1" showErrorMessage="1" error="Valor NO Válido." prompt="Ingrese &quot;X&quot;" sqref="D5:E6" xr:uid="{00000000-0002-0000-0300-000002000000}">
      <formula1>COUNTIF(Respuesta_SINO,TRIM(CELL("contents")))=1</formula1>
    </dataValidation>
  </dataValidations>
  <hyperlinks>
    <hyperlink ref="J3" location="Principal!A1" display="Volver al Indice" xr:uid="{00000000-0004-0000-0300-000000000000}"/>
  </hyperlinks>
  <pageMargins left="0.7" right="0.7" top="1.3149999999999999"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V12"/>
  <sheetViews>
    <sheetView zoomScale="85" zoomScaleNormal="85" workbookViewId="0">
      <selection activeCell="I11" sqref="I11"/>
    </sheetView>
  </sheetViews>
  <sheetFormatPr baseColWidth="10" defaultColWidth="11.453125" defaultRowHeight="12.5"/>
  <cols>
    <col min="1" max="1" width="42.90625" style="1" customWidth="1"/>
    <col min="2" max="2" width="4.453125" style="1" customWidth="1"/>
    <col min="3" max="3" width="4.90625" style="1" customWidth="1"/>
    <col min="4" max="4" width="11.453125" style="1"/>
    <col min="5" max="5" width="10.453125" style="1" customWidth="1"/>
    <col min="6" max="6" width="11" style="1" customWidth="1"/>
    <col min="7" max="7" width="1.6328125" style="1" customWidth="1"/>
    <col min="8" max="8" width="5.36328125" style="1" bestFit="1" customWidth="1"/>
    <col min="9" max="9" width="46.08984375" style="41" customWidth="1"/>
    <col min="10" max="10" width="3.08984375" style="1" customWidth="1"/>
    <col min="11" max="11" width="3.90625" style="1" customWidth="1"/>
    <col min="12" max="12" width="4" style="1" customWidth="1"/>
    <col min="13" max="13" width="3.90625" style="1" customWidth="1"/>
    <col min="14" max="14" width="4.08984375" style="1" customWidth="1"/>
    <col min="15" max="15" width="2.54296875" style="1" customWidth="1"/>
    <col min="16" max="16" width="3.453125" style="1" customWidth="1"/>
    <col min="17" max="17" width="4.54296875" style="1" customWidth="1"/>
    <col min="18" max="18" width="5.36328125" style="1" customWidth="1"/>
    <col min="19" max="19" width="4.54296875" style="67" customWidth="1"/>
    <col min="20" max="20" width="6.08984375" style="1" customWidth="1"/>
    <col min="21" max="21" width="4" style="67" bestFit="1" customWidth="1"/>
    <col min="22" max="22" width="2.453125" style="67" customWidth="1"/>
    <col min="23" max="16384" width="11.453125" style="1"/>
  </cols>
  <sheetData>
    <row r="1" spans="1:22" ht="14">
      <c r="A1" s="217" t="s">
        <v>79</v>
      </c>
      <c r="B1" s="217"/>
      <c r="C1" s="217"/>
      <c r="D1" s="217"/>
      <c r="E1" s="217"/>
      <c r="F1" s="217"/>
      <c r="I1" s="94" t="str">
        <f>'1'!A6</f>
        <v>PILAR I: Derecho de los Accionistas</v>
      </c>
      <c r="U1" s="67">
        <v>2</v>
      </c>
    </row>
    <row r="2" spans="1:22"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4.5">
      <c r="A3" s="209" t="s">
        <v>25</v>
      </c>
      <c r="B3" s="209"/>
      <c r="C3" s="209"/>
      <c r="D3" s="209"/>
      <c r="E3" s="209"/>
      <c r="F3" s="209"/>
      <c r="I3" s="93" t="s">
        <v>355</v>
      </c>
      <c r="U3" s="67">
        <f>SUM(V:V)</f>
        <v>2</v>
      </c>
    </row>
    <row r="4" spans="1:22" ht="23.25" customHeight="1">
      <c r="B4" s="99" t="s">
        <v>1</v>
      </c>
      <c r="C4" s="99" t="s">
        <v>2</v>
      </c>
      <c r="D4" s="207" t="s">
        <v>3</v>
      </c>
      <c r="E4" s="207"/>
      <c r="F4" s="207"/>
      <c r="H4" s="54" t="s">
        <v>388</v>
      </c>
    </row>
    <row r="5" spans="1:22" ht="140.25" customHeight="1">
      <c r="A5" s="133" t="s">
        <v>625</v>
      </c>
      <c r="B5" s="98" t="s">
        <v>15</v>
      </c>
      <c r="C5" s="98"/>
      <c r="D5" s="220"/>
      <c r="E5" s="237"/>
      <c r="F5" s="221"/>
      <c r="H5" s="55" t="str">
        <f>CONCATENATE("(",LEN(D5),")")</f>
        <v>(0)</v>
      </c>
      <c r="I5" s="53"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67">
        <v>41</v>
      </c>
      <c r="U5"/>
      <c r="V5" s="68">
        <f>IF( AND(B5="",C5=""),0,IF(AND(C5&lt;&gt;"",D5=""),0,1))</f>
        <v>1</v>
      </c>
    </row>
    <row r="6" spans="1:22" ht="47.25" customHeight="1">
      <c r="A6" s="134" t="s">
        <v>626</v>
      </c>
      <c r="B6" s="98" t="s">
        <v>15</v>
      </c>
      <c r="C6" s="98"/>
      <c r="D6" s="220"/>
      <c r="E6" s="237"/>
      <c r="F6" s="221"/>
      <c r="H6" s="55" t="str">
        <f>CONCATENATE("(",LEN(D6),")")</f>
        <v>(0)</v>
      </c>
      <c r="I6" s="53"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67">
        <v>42</v>
      </c>
      <c r="U6"/>
      <c r="V6" s="68">
        <f>IF( AND(B6="",C6=""),0,IF(AND(C6&lt;&gt;"",D6=""),0,1))</f>
        <v>1</v>
      </c>
    </row>
    <row r="7" spans="1:22">
      <c r="A7" s="275"/>
      <c r="B7" s="275"/>
      <c r="C7" s="275"/>
      <c r="D7" s="275"/>
      <c r="E7" s="275"/>
      <c r="F7" s="275"/>
    </row>
    <row r="8" spans="1:22" ht="47" customHeight="1">
      <c r="A8" s="287" t="s">
        <v>627</v>
      </c>
      <c r="B8" s="287"/>
      <c r="C8" s="287"/>
      <c r="D8" s="287"/>
      <c r="E8" s="287"/>
      <c r="F8" s="287"/>
      <c r="H8"/>
    </row>
    <row r="9" spans="1:22" ht="13">
      <c r="A9" s="291"/>
      <c r="B9" s="291"/>
      <c r="C9" s="291"/>
      <c r="D9" s="291"/>
      <c r="E9" s="14" t="s">
        <v>1</v>
      </c>
      <c r="F9" s="14" t="s">
        <v>2</v>
      </c>
    </row>
    <row r="10" spans="1:22" ht="30.75" customHeight="1">
      <c r="A10" s="288" t="s">
        <v>80</v>
      </c>
      <c r="B10" s="289"/>
      <c r="C10" s="289"/>
      <c r="D10" s="290"/>
      <c r="E10" s="98"/>
      <c r="F10" s="98" t="s">
        <v>15</v>
      </c>
      <c r="I10" s="41" t="str">
        <f>IF(( AND($E$10="x",$F$10="x") ),"(*) Marcar solo un valor: Si o No","")</f>
        <v/>
      </c>
      <c r="S10" s="67">
        <v>129</v>
      </c>
      <c r="U10"/>
    </row>
    <row r="11" spans="1:22" ht="43.5" customHeight="1">
      <c r="A11" s="288" t="s">
        <v>81</v>
      </c>
      <c r="B11" s="289"/>
      <c r="C11" s="289"/>
      <c r="D11" s="290"/>
      <c r="E11" s="98"/>
      <c r="F11" s="98" t="s">
        <v>15</v>
      </c>
      <c r="I11" s="41" t="str">
        <f>IF(( AND($E$11="x",$F$11="x") ),"(*) Marcar solo un valor: Si o No","")</f>
        <v/>
      </c>
      <c r="S11" s="67">
        <v>130</v>
      </c>
      <c r="U11"/>
    </row>
    <row r="12" spans="1:22" ht="29.25" customHeight="1">
      <c r="A12" s="286" t="s">
        <v>446</v>
      </c>
      <c r="B12" s="286"/>
      <c r="C12" s="286"/>
      <c r="D12" s="286"/>
      <c r="E12" s="286"/>
      <c r="F12" s="286"/>
    </row>
  </sheetData>
  <sheetProtection algorithmName="SHA-512" hashValue="KvfqJ3hJmLtR02FU4BImYD/QKfDYQu7eGjPqiYShYFUYfMyjF83OVLif+YwJjuhJVlA1Tdzdw1LH5grby4QWoA==" saltValue="nwqG3x1AXaVV1p6tT6st/w==" spinCount="100000" sheet="1" objects="1" scenarios="1" formatRows="0"/>
  <mergeCells count="11">
    <mergeCell ref="A1:F1"/>
    <mergeCell ref="A3:F3"/>
    <mergeCell ref="A7:F7"/>
    <mergeCell ref="A12:F12"/>
    <mergeCell ref="A8:F8"/>
    <mergeCell ref="D4:F4"/>
    <mergeCell ref="D5:F5"/>
    <mergeCell ref="D6:F6"/>
    <mergeCell ref="A10:D10"/>
    <mergeCell ref="A11:D11"/>
    <mergeCell ref="A9:D9"/>
  </mergeCells>
  <dataValidations count="3">
    <dataValidation type="custom" allowBlank="1" showDropDown="1" showInputMessage="1" showErrorMessage="1" error="Valor NO Valido." prompt="Ingrese &quot;X&quot;" sqref="E10:F11" xr:uid="{00000000-0002-0000-0400-000000000000}">
      <formula1>COUNTIF(Respuesta_SINO,TRIM(CELL("contents")))=1</formula1>
    </dataValidation>
    <dataValidation type="textLength" allowBlank="1" showErrorMessage="1" error="Cantidad de caracteres NO valido." sqref="D5:F6" xr:uid="{00000000-0002-0000-0400-000001000000}">
      <formula1>Explicacion_LongMinimo</formula1>
      <formula2>Explicacion_LongMaximo</formula2>
    </dataValidation>
    <dataValidation type="custom" allowBlank="1" showDropDown="1" showInputMessage="1" showErrorMessage="1" error="Valor NO Válido." prompt="Ingrese &quot;X&quot;" sqref="B5:C6" xr:uid="{00000000-0002-0000-0400-000002000000}">
      <formula1>COUNTIF(Respuesta_SINO,TRIM(CELL("contents")))=1</formula1>
    </dataValidation>
  </dataValidations>
  <hyperlinks>
    <hyperlink ref="I3" location="Principal!A1" display="Volver al Indice"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V34"/>
  <sheetViews>
    <sheetView topLeftCell="A13" zoomScale="85" zoomScaleNormal="85" workbookViewId="0">
      <selection activeCell="H19" sqref="H19"/>
    </sheetView>
  </sheetViews>
  <sheetFormatPr baseColWidth="10" defaultColWidth="11.453125" defaultRowHeight="12.5"/>
  <cols>
    <col min="1" max="1" width="3.453125" style="1" customWidth="1"/>
    <col min="2" max="2" width="25.90625" style="1" customWidth="1"/>
    <col min="3" max="3" width="15" style="1" customWidth="1"/>
    <col min="4" max="4" width="2.90625" style="1" customWidth="1"/>
    <col min="5" max="5" width="4.54296875" style="1" customWidth="1"/>
    <col min="6" max="6" width="4.6328125" style="1" customWidth="1"/>
    <col min="7" max="7" width="3.08984375" style="1" customWidth="1"/>
    <col min="8" max="8" width="26.90625" style="1" customWidth="1"/>
    <col min="9" max="9" width="1.54296875" style="1" customWidth="1"/>
    <col min="10" max="10" width="5.36328125" style="1" bestFit="1" customWidth="1"/>
    <col min="11" max="11" width="46.6328125" style="41" customWidth="1"/>
    <col min="12" max="12" width="3.54296875" style="1" customWidth="1"/>
    <col min="13" max="13" width="3.6328125" style="1" customWidth="1"/>
    <col min="14" max="14" width="5" style="1" customWidth="1"/>
    <col min="15" max="15" width="5.453125" style="1" customWidth="1"/>
    <col min="16" max="16" width="4.90625" style="1" customWidth="1"/>
    <col min="17" max="17" width="4" style="1" customWidth="1"/>
    <col min="18" max="18" width="5.453125" style="1" customWidth="1"/>
    <col min="19" max="19" width="4.453125" style="67" customWidth="1"/>
    <col min="20" max="20" width="4.90625" style="1" customWidth="1"/>
    <col min="21" max="21" width="4" style="67" bestFit="1" customWidth="1"/>
    <col min="22" max="22" width="3" style="67" customWidth="1"/>
    <col min="23" max="16384" width="11.453125" style="1"/>
  </cols>
  <sheetData>
    <row r="1" spans="1:22" ht="14">
      <c r="A1" s="217" t="s">
        <v>26</v>
      </c>
      <c r="B1" s="217"/>
      <c r="C1" s="217"/>
      <c r="D1" s="217"/>
      <c r="E1" s="217"/>
      <c r="F1" s="217"/>
      <c r="G1" s="217"/>
      <c r="H1" s="217"/>
      <c r="K1" s="94" t="str">
        <f>'1'!A6</f>
        <v>PILAR I: Derecho de los Accionistas</v>
      </c>
      <c r="U1" s="67">
        <v>2</v>
      </c>
    </row>
    <row r="2" spans="1:22"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c r="A3" s="209" t="s">
        <v>82</v>
      </c>
      <c r="B3" s="209"/>
      <c r="C3" s="209"/>
      <c r="D3" s="209"/>
      <c r="E3" s="209"/>
      <c r="F3" s="209"/>
      <c r="G3" s="209"/>
      <c r="H3" s="209"/>
      <c r="K3" s="93" t="s">
        <v>355</v>
      </c>
      <c r="U3" s="67">
        <f>SUM(V:V)</f>
        <v>2</v>
      </c>
    </row>
    <row r="4" spans="1:22" ht="13">
      <c r="A4" s="292"/>
      <c r="B4" s="292"/>
      <c r="C4" s="292"/>
      <c r="D4" s="292"/>
      <c r="E4" s="99" t="s">
        <v>1</v>
      </c>
      <c r="F4" s="99" t="s">
        <v>2</v>
      </c>
      <c r="G4" s="296" t="s">
        <v>3</v>
      </c>
      <c r="H4" s="297"/>
      <c r="J4" s="54" t="s">
        <v>388</v>
      </c>
    </row>
    <row r="5" spans="1:22" ht="47.25" customHeight="1">
      <c r="A5" s="201" t="s">
        <v>628</v>
      </c>
      <c r="B5" s="202"/>
      <c r="C5" s="202"/>
      <c r="D5" s="202"/>
      <c r="E5" s="98" t="s">
        <v>15</v>
      </c>
      <c r="F5" s="98"/>
      <c r="G5" s="220"/>
      <c r="H5" s="221"/>
      <c r="J5" s="55" t="str">
        <f>CONCATENATE("(",LEN(G5),")")</f>
        <v>(0)</v>
      </c>
      <c r="K5" s="53"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67">
        <v>43</v>
      </c>
      <c r="U5"/>
      <c r="V5" s="68">
        <f>IF( AND(E5="",F5=""),0,IF(AND(F5&lt;&gt;"",G5=""),0,1))</f>
        <v>1</v>
      </c>
    </row>
    <row r="6" spans="1:22" ht="45.75" customHeight="1">
      <c r="A6" s="267" t="s">
        <v>83</v>
      </c>
      <c r="B6" s="267"/>
      <c r="C6" s="267"/>
      <c r="D6" s="267"/>
      <c r="E6" s="267"/>
      <c r="F6" s="267"/>
      <c r="G6" s="267"/>
      <c r="H6" s="267"/>
    </row>
    <row r="7" spans="1:22" ht="26.25" customHeight="1">
      <c r="B7" s="132" t="s">
        <v>453</v>
      </c>
      <c r="C7" s="3" t="s">
        <v>84</v>
      </c>
      <c r="D7" s="223" t="s">
        <v>85</v>
      </c>
      <c r="E7" s="223"/>
      <c r="F7" s="223"/>
      <c r="G7" s="223"/>
      <c r="H7" s="16"/>
    </row>
    <row r="8" spans="1:22" ht="18" customHeight="1">
      <c r="B8" s="135" t="s">
        <v>454</v>
      </c>
      <c r="C8" s="98" t="s">
        <v>15</v>
      </c>
      <c r="D8" s="293" t="s">
        <v>15</v>
      </c>
      <c r="E8" s="294"/>
      <c r="F8" s="294"/>
      <c r="G8" s="295"/>
      <c r="H8" s="16"/>
      <c r="S8" s="67">
        <v>384</v>
      </c>
      <c r="U8"/>
    </row>
    <row r="9" spans="1:22" ht="15.5">
      <c r="B9" s="17" t="s">
        <v>86</v>
      </c>
      <c r="C9" s="98" t="s">
        <v>15</v>
      </c>
      <c r="D9" s="293" t="s">
        <v>15</v>
      </c>
      <c r="E9" s="294"/>
      <c r="F9" s="294"/>
      <c r="G9" s="295"/>
      <c r="H9" s="16"/>
      <c r="S9" s="67">
        <v>131</v>
      </c>
    </row>
    <row r="10" spans="1:22" ht="15.5">
      <c r="B10" s="17" t="s">
        <v>87</v>
      </c>
      <c r="C10" s="98" t="s">
        <v>15</v>
      </c>
      <c r="D10" s="293" t="s">
        <v>15</v>
      </c>
      <c r="E10" s="294"/>
      <c r="F10" s="294"/>
      <c r="G10" s="295"/>
      <c r="H10" s="16"/>
      <c r="S10" s="67">
        <v>132</v>
      </c>
    </row>
    <row r="11" spans="1:22" ht="15.5">
      <c r="B11" s="17" t="s">
        <v>88</v>
      </c>
      <c r="C11" s="98" t="s">
        <v>15</v>
      </c>
      <c r="D11" s="293" t="s">
        <v>15</v>
      </c>
      <c r="E11" s="294"/>
      <c r="F11" s="294"/>
      <c r="G11" s="295"/>
      <c r="H11" s="16"/>
      <c r="S11" s="67">
        <v>133</v>
      </c>
    </row>
    <row r="12" spans="1:22" ht="15.5">
      <c r="B12" s="17" t="s">
        <v>89</v>
      </c>
      <c r="C12" s="98" t="s">
        <v>15</v>
      </c>
      <c r="D12" s="293" t="s">
        <v>15</v>
      </c>
      <c r="E12" s="294"/>
      <c r="F12" s="294"/>
      <c r="G12" s="295"/>
      <c r="H12" s="16"/>
      <c r="S12" s="67">
        <v>134</v>
      </c>
    </row>
    <row r="13" spans="1:22" ht="25">
      <c r="B13" s="136" t="s">
        <v>457</v>
      </c>
      <c r="C13" s="98" t="s">
        <v>15</v>
      </c>
      <c r="D13" s="293" t="s">
        <v>15</v>
      </c>
      <c r="E13" s="294"/>
      <c r="F13" s="294"/>
      <c r="G13" s="295"/>
      <c r="H13" s="16"/>
      <c r="S13" s="67">
        <v>135</v>
      </c>
    </row>
    <row r="14" spans="1:22" ht="15.5">
      <c r="B14" s="136" t="s">
        <v>125</v>
      </c>
      <c r="C14" s="98" t="s">
        <v>15</v>
      </c>
      <c r="D14" s="293" t="s">
        <v>15</v>
      </c>
      <c r="E14" s="294"/>
      <c r="F14" s="294"/>
      <c r="G14" s="295"/>
      <c r="H14" s="16"/>
      <c r="S14" s="67">
        <v>386</v>
      </c>
      <c r="U14"/>
    </row>
    <row r="15" spans="1:22" ht="22.5" customHeight="1">
      <c r="B15" s="17" t="s">
        <v>90</v>
      </c>
      <c r="C15" s="220"/>
      <c r="D15" s="237"/>
      <c r="E15" s="237"/>
      <c r="F15" s="237"/>
      <c r="G15" s="237"/>
      <c r="H15" s="221"/>
      <c r="S15" s="67">
        <v>136</v>
      </c>
    </row>
    <row r="16" spans="1:22" s="15" customFormat="1" ht="39" customHeight="1">
      <c r="A16" s="226" t="s">
        <v>629</v>
      </c>
      <c r="B16" s="226"/>
      <c r="C16" s="226"/>
      <c r="D16" s="226"/>
      <c r="E16" s="226"/>
      <c r="F16" s="226"/>
      <c r="G16" s="226"/>
      <c r="H16" s="226"/>
      <c r="J16"/>
      <c r="K16" s="42"/>
      <c r="S16" s="70"/>
      <c r="U16" s="70"/>
      <c r="V16" s="70"/>
    </row>
    <row r="17" spans="1:22" s="15" customFormat="1" ht="14.5">
      <c r="A17" s="23"/>
      <c r="C17" s="137" t="s">
        <v>354</v>
      </c>
      <c r="D17" s="158" t="s">
        <v>15</v>
      </c>
      <c r="E17" s="138" t="s">
        <v>2</v>
      </c>
      <c r="F17" s="158"/>
      <c r="I17" s="1"/>
      <c r="K17" s="41" t="str">
        <f>IF(( AND($D$17="x",$F$17="x") ),"(*) Marcar solo un valor: Si o No","")</f>
        <v/>
      </c>
      <c r="S17" s="70">
        <v>387</v>
      </c>
      <c r="U17"/>
      <c r="V17" s="70"/>
    </row>
    <row r="18" spans="1:22" s="15" customFormat="1" ht="23" customHeight="1">
      <c r="A18" s="23"/>
      <c r="B18" s="230" t="s">
        <v>455</v>
      </c>
      <c r="C18" s="230"/>
      <c r="D18" s="230"/>
      <c r="E18" s="230"/>
      <c r="F18" s="230"/>
      <c r="G18" s="23"/>
      <c r="H18" s="23"/>
      <c r="J18"/>
      <c r="K18" s="42"/>
      <c r="S18" s="70"/>
      <c r="U18" s="70"/>
      <c r="V18" s="70"/>
    </row>
    <row r="19" spans="1:22" ht="14.5">
      <c r="B19" s="301" t="s">
        <v>630</v>
      </c>
      <c r="C19" s="302"/>
      <c r="D19" s="303"/>
      <c r="E19" s="244">
        <v>10</v>
      </c>
      <c r="F19" s="246"/>
      <c r="G19" s="4"/>
      <c r="H19" s="4"/>
      <c r="K19" s="41" t="str">
        <f xml:space="preserve"> IF(AND(AND(ISNUMBER(E19),LEN(E19)&lt;=11)=FALSE,E19&lt;&gt;""),CONCATENATE("Valor No válido en: ",$B$19),""
)</f>
        <v/>
      </c>
      <c r="S19" s="67">
        <v>137</v>
      </c>
      <c r="U19"/>
    </row>
    <row r="20" spans="1:22" ht="15" customHeight="1">
      <c r="A20" s="229"/>
      <c r="B20" s="229"/>
      <c r="C20" s="229"/>
      <c r="D20" s="229"/>
      <c r="E20" s="229"/>
      <c r="F20" s="229"/>
      <c r="G20" s="229"/>
      <c r="H20" s="229"/>
    </row>
    <row r="21" spans="1:22" ht="13">
      <c r="A21" s="209" t="s">
        <v>27</v>
      </c>
      <c r="B21" s="209"/>
      <c r="C21" s="209"/>
      <c r="D21" s="209"/>
      <c r="E21" s="209"/>
      <c r="F21" s="209"/>
      <c r="G21" s="209"/>
      <c r="H21" s="209"/>
    </row>
    <row r="22" spans="1:22" ht="13">
      <c r="E22" s="99" t="s">
        <v>1</v>
      </c>
      <c r="F22" s="99" t="s">
        <v>2</v>
      </c>
      <c r="G22" s="296" t="s">
        <v>3</v>
      </c>
      <c r="H22" s="297"/>
      <c r="J22" s="1" t="s">
        <v>388</v>
      </c>
    </row>
    <row r="23" spans="1:22" ht="47.25" customHeight="1">
      <c r="A23" s="304" t="s">
        <v>456</v>
      </c>
      <c r="B23" s="304"/>
      <c r="C23" s="304"/>
      <c r="D23" s="304"/>
      <c r="E23" s="98" t="s">
        <v>15</v>
      </c>
      <c r="F23" s="98"/>
      <c r="G23" s="220"/>
      <c r="H23" s="221"/>
      <c r="J23" s="55" t="str">
        <f>CONCATENATE("(",LEN(G23),")")</f>
        <v>(0)</v>
      </c>
      <c r="K23" s="53" t="str">
        <f>IF(( AND(E23="x",F23="x") ),"(*) Marcar solo un valor: Si o No",IF(AND(F23="x",LEN(G23)=0),"(*) Completar la celda de explicación",
CONCATENATE("(Si/No) Marcar con 'X' solo uno de los campos. (Explicación) Longitud Máxima de ",Explicacion_LongMaximo," caracteres")))</f>
        <v>(Si/No) Marcar con 'X' solo uno de los campos. (Explicación) Longitud Máxima de 1000 caracteres</v>
      </c>
      <c r="S23" s="67">
        <v>44</v>
      </c>
      <c r="U23"/>
      <c r="V23" s="68">
        <f>IF( AND(E23="",F23=""),0,IF(AND(F23&lt;&gt;"",G23=""),0,1))</f>
        <v>1</v>
      </c>
    </row>
    <row r="24" spans="1:22" ht="45" customHeight="1">
      <c r="A24" s="226" t="s">
        <v>631</v>
      </c>
      <c r="B24" s="226"/>
      <c r="C24" s="226"/>
      <c r="D24" s="226"/>
      <c r="E24" s="226"/>
      <c r="F24" s="226"/>
      <c r="G24" s="226"/>
      <c r="H24" s="226"/>
      <c r="J24" s="127">
        <v>192</v>
      </c>
    </row>
    <row r="26" spans="1:22" ht="25">
      <c r="B26" s="132" t="s">
        <v>453</v>
      </c>
      <c r="C26" s="132" t="s">
        <v>607</v>
      </c>
      <c r="D26" s="117"/>
      <c r="E26" s="117"/>
      <c r="F26" s="117"/>
      <c r="G26" s="117"/>
      <c r="H26" s="117"/>
    </row>
    <row r="27" spans="1:22" ht="13">
      <c r="B27" s="135" t="s">
        <v>454</v>
      </c>
      <c r="C27" s="158" t="s">
        <v>15</v>
      </c>
      <c r="D27" s="64"/>
      <c r="E27" s="64"/>
      <c r="F27" s="64"/>
      <c r="G27" s="64"/>
      <c r="H27" s="64"/>
      <c r="S27" s="67">
        <v>390</v>
      </c>
      <c r="U27" s="1"/>
    </row>
    <row r="28" spans="1:22" ht="13">
      <c r="B28" s="135" t="s">
        <v>86</v>
      </c>
      <c r="C28" s="158" t="s">
        <v>15</v>
      </c>
      <c r="D28" s="64"/>
      <c r="E28" s="64"/>
      <c r="F28" s="64"/>
      <c r="G28" s="64"/>
      <c r="H28" s="64"/>
      <c r="S28" s="67">
        <v>391</v>
      </c>
      <c r="U28" s="1"/>
    </row>
    <row r="29" spans="1:22" ht="13">
      <c r="B29" s="135" t="s">
        <v>87</v>
      </c>
      <c r="C29" s="158" t="s">
        <v>15</v>
      </c>
      <c r="D29" s="64"/>
      <c r="E29" s="64"/>
      <c r="F29" s="64"/>
      <c r="G29" s="64"/>
      <c r="H29" s="64"/>
      <c r="S29" s="67">
        <v>392</v>
      </c>
      <c r="U29" s="1"/>
    </row>
    <row r="30" spans="1:22" ht="13">
      <c r="B30" s="135" t="s">
        <v>88</v>
      </c>
      <c r="C30" s="158" t="s">
        <v>15</v>
      </c>
      <c r="D30" s="64"/>
      <c r="E30" s="64"/>
      <c r="F30" s="64"/>
      <c r="G30" s="64"/>
      <c r="H30" s="64"/>
      <c r="S30" s="67">
        <v>393</v>
      </c>
      <c r="U30" s="1"/>
    </row>
    <row r="31" spans="1:22" ht="13">
      <c r="B31" s="135" t="s">
        <v>89</v>
      </c>
      <c r="C31" s="158" t="s">
        <v>15</v>
      </c>
      <c r="D31" s="64"/>
      <c r="E31" s="64"/>
      <c r="F31" s="64"/>
      <c r="G31" s="64"/>
      <c r="H31" s="64"/>
      <c r="S31" s="67">
        <v>394</v>
      </c>
      <c r="U31" s="1"/>
    </row>
    <row r="32" spans="1:22" ht="25">
      <c r="B32" s="136" t="s">
        <v>457</v>
      </c>
      <c r="C32" s="158" t="s">
        <v>15</v>
      </c>
      <c r="D32" s="64"/>
      <c r="E32" s="64"/>
      <c r="F32" s="64"/>
      <c r="G32" s="64"/>
      <c r="H32" s="64"/>
      <c r="S32" s="67">
        <v>395</v>
      </c>
      <c r="U32" s="1"/>
    </row>
    <row r="33" spans="2:21" ht="13">
      <c r="B33" s="136" t="s">
        <v>125</v>
      </c>
      <c r="C33" s="158" t="s">
        <v>15</v>
      </c>
      <c r="D33" s="64"/>
      <c r="E33" s="64"/>
      <c r="F33" s="64"/>
      <c r="G33" s="64"/>
      <c r="H33" s="64"/>
      <c r="S33" s="67">
        <v>396</v>
      </c>
      <c r="U33" s="1"/>
    </row>
    <row r="34" spans="2:21" ht="25" customHeight="1">
      <c r="B34" s="135" t="s">
        <v>90</v>
      </c>
      <c r="C34" s="298" t="s">
        <v>815</v>
      </c>
      <c r="D34" s="299"/>
      <c r="E34" s="299"/>
      <c r="F34" s="299"/>
      <c r="G34" s="299"/>
      <c r="H34" s="300"/>
      <c r="S34" s="67">
        <v>397</v>
      </c>
      <c r="U34" s="1"/>
    </row>
  </sheetData>
  <sheetProtection algorithmName="SHA-512" hashValue="mAYKrcJlCkjlNoPACaObBRfWGun4SkolBMzFYU9HuINwMeCM02Bvt7WXmy7liDdiKhUPzvJN4Q6nqBkC44oKOw==" saltValue="YzN0h7yv5t6T3YsZzJYyuQ==" spinCount="100000" sheet="1" objects="1" scenarios="1" formatRows="0"/>
  <mergeCells count="27">
    <mergeCell ref="C34:H34"/>
    <mergeCell ref="G22:H22"/>
    <mergeCell ref="A6:H6"/>
    <mergeCell ref="G23:H23"/>
    <mergeCell ref="B19:D19"/>
    <mergeCell ref="A16:H16"/>
    <mergeCell ref="A23:D23"/>
    <mergeCell ref="A24:H24"/>
    <mergeCell ref="D8:G8"/>
    <mergeCell ref="D14:G14"/>
    <mergeCell ref="B18:F18"/>
    <mergeCell ref="A1:H1"/>
    <mergeCell ref="A3:H3"/>
    <mergeCell ref="A21:H21"/>
    <mergeCell ref="A20:H20"/>
    <mergeCell ref="A4:D4"/>
    <mergeCell ref="D11:G11"/>
    <mergeCell ref="D12:G12"/>
    <mergeCell ref="D13:G13"/>
    <mergeCell ref="D7:G7"/>
    <mergeCell ref="D9:G9"/>
    <mergeCell ref="D10:G10"/>
    <mergeCell ref="G4:H4"/>
    <mergeCell ref="G5:H5"/>
    <mergeCell ref="A5:D5"/>
    <mergeCell ref="C15:H15"/>
    <mergeCell ref="E19:F19"/>
  </mergeCells>
  <dataValidations count="4">
    <dataValidation type="textLength" allowBlank="1" showErrorMessage="1" error="Cantidad de caracteres NO valido." sqref="G5:H5 G23:H23" xr:uid="{00000000-0002-0000-0500-000000000000}">
      <formula1>Explicacion_LongMinimo</formula1>
      <formula2>Explicacion_LongMaximo</formula2>
    </dataValidation>
    <dataValidation type="custom" allowBlank="1" showDropDown="1" showInputMessage="1" showErrorMessage="1" error="Valor NO Válido." prompt="Ingrese &quot;X&quot;" sqref="E5:F5 E23:F23 C8:C14 C27:C33 F17 D17" xr:uid="{00000000-0002-0000-0500-000001000000}">
      <formula1>COUNTIF(Respuesta_SINO,TRIM(CELL("contents")))=1</formula1>
    </dataValidation>
    <dataValidation type="custom" allowBlank="1" showDropDown="1" showInputMessage="1" showErrorMessage="1" error="Valor NO valido." prompt="Ingrese &quot;X&quot;" sqref="D8:G14" xr:uid="{00000000-0002-0000-0500-000002000000}">
      <formula1>COUNTIF(Respuesta_SINO,TRIM(CELL("contents")))=1</formula1>
    </dataValidation>
    <dataValidation type="whole" allowBlank="1" showInputMessage="1" showErrorMessage="1" error="Valor NO Válido." prompt="Ingrese Número" sqref="E19:F19" xr:uid="{00000000-0002-0000-0500-000003000000}">
      <formula1>Entero_Minimo</formula1>
      <formula2>Entero_Maximo</formula2>
    </dataValidation>
  </dataValidations>
  <hyperlinks>
    <hyperlink ref="K3" location="Principal!A1" display="Volver al Indice" xr:uid="{00000000-0004-0000-05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V31"/>
  <sheetViews>
    <sheetView tabSelected="1" topLeftCell="A15" zoomScale="85" zoomScaleNormal="85" workbookViewId="0">
      <selection activeCell="K23" sqref="K23"/>
    </sheetView>
  </sheetViews>
  <sheetFormatPr baseColWidth="10" defaultColWidth="11.453125" defaultRowHeight="12.5"/>
  <cols>
    <col min="1" max="1" width="3.6328125" style="1" customWidth="1"/>
    <col min="2" max="2" width="21.6328125" style="1" customWidth="1"/>
    <col min="3" max="3" width="15.54296875" style="1" customWidth="1"/>
    <col min="4" max="4" width="4.36328125" style="1" customWidth="1"/>
    <col min="5" max="5" width="5.08984375" style="1" customWidth="1"/>
    <col min="6" max="6" width="5.453125" style="1" customWidth="1"/>
    <col min="7" max="7" width="15.36328125" style="1" customWidth="1"/>
    <col min="8" max="8" width="15.54296875" style="1" customWidth="1"/>
    <col min="9" max="9" width="1.54296875" style="1" customWidth="1"/>
    <col min="10" max="10" width="5.36328125" style="1" bestFit="1" customWidth="1"/>
    <col min="11" max="11" width="47.453125" style="41" customWidth="1"/>
    <col min="12" max="12" width="3.90625" style="1" customWidth="1"/>
    <col min="13" max="13" width="2.6328125" style="1" customWidth="1"/>
    <col min="14" max="14" width="5.453125" style="1" customWidth="1"/>
    <col min="15" max="15" width="3.54296875" style="1" customWidth="1"/>
    <col min="16" max="16" width="4" style="1" customWidth="1"/>
    <col min="17" max="17" width="4.08984375" style="1" customWidth="1"/>
    <col min="18" max="18" width="4.36328125" style="1" customWidth="1"/>
    <col min="19" max="19" width="6.08984375" style="67" customWidth="1"/>
    <col min="20" max="20" width="5.08984375" style="1" customWidth="1"/>
    <col min="21" max="21" width="4" style="67" bestFit="1" customWidth="1"/>
    <col min="22" max="22" width="3" style="67" customWidth="1"/>
    <col min="23" max="16384" width="11.453125" style="1"/>
  </cols>
  <sheetData>
    <row r="1" spans="1:22" ht="14">
      <c r="A1" s="217" t="s">
        <v>28</v>
      </c>
      <c r="B1" s="217"/>
      <c r="C1" s="217"/>
      <c r="D1" s="217"/>
      <c r="E1" s="217"/>
      <c r="F1" s="217"/>
      <c r="G1" s="217"/>
      <c r="H1" s="217"/>
      <c r="K1" s="94" t="str">
        <f>'1'!A6</f>
        <v>PILAR I: Derecho de los Accionistas</v>
      </c>
      <c r="U1" s="67">
        <v>2</v>
      </c>
    </row>
    <row r="2" spans="1:22"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c r="A3" s="209" t="s">
        <v>29</v>
      </c>
      <c r="B3" s="209"/>
      <c r="C3" s="209"/>
      <c r="D3" s="209"/>
      <c r="E3" s="209"/>
      <c r="F3" s="209"/>
      <c r="G3" s="209"/>
      <c r="H3" s="209"/>
      <c r="K3" s="93" t="s">
        <v>355</v>
      </c>
      <c r="U3" s="67">
        <f>SUM(V:V)</f>
        <v>2</v>
      </c>
    </row>
    <row r="4" spans="1:22" ht="13">
      <c r="A4" s="218"/>
      <c r="B4" s="218"/>
      <c r="C4" s="218"/>
      <c r="D4" s="219"/>
      <c r="E4" s="99" t="s">
        <v>1</v>
      </c>
      <c r="F4" s="99" t="s">
        <v>2</v>
      </c>
      <c r="G4" s="207" t="s">
        <v>3</v>
      </c>
      <c r="H4" s="207"/>
      <c r="J4" s="54" t="s">
        <v>388</v>
      </c>
    </row>
    <row r="5" spans="1:22" ht="47.25" customHeight="1">
      <c r="A5" s="304" t="s">
        <v>632</v>
      </c>
      <c r="B5" s="201"/>
      <c r="C5" s="201"/>
      <c r="D5" s="201"/>
      <c r="E5" s="98" t="s">
        <v>15</v>
      </c>
      <c r="F5" s="98"/>
      <c r="G5" s="220"/>
      <c r="H5" s="221"/>
      <c r="J5" s="55" t="str">
        <f>CONCATENATE("(",LEN(G5),")")</f>
        <v>(0)</v>
      </c>
      <c r="K5" s="53"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67">
        <v>45</v>
      </c>
      <c r="V5" s="68">
        <f>IF( AND(E5="",F5=""),0,IF(AND(F5&lt;&gt;"",G5=""),0,1))</f>
        <v>1</v>
      </c>
    </row>
    <row r="6" spans="1:22" ht="48" customHeight="1">
      <c r="A6" s="304" t="s">
        <v>633</v>
      </c>
      <c r="B6" s="201"/>
      <c r="C6" s="201"/>
      <c r="D6" s="201"/>
      <c r="E6" s="98" t="s">
        <v>15</v>
      </c>
      <c r="F6" s="98"/>
      <c r="G6" s="220"/>
      <c r="H6" s="221"/>
      <c r="J6" s="55" t="str">
        <f>CONCATENATE("(",LEN(G6),")")</f>
        <v>(0)</v>
      </c>
      <c r="K6" s="53" t="str">
        <f>IF(( AND(E6="x",F6="x") ),"(*) Marcar solo un valor: Si o No",IF(AND(F6="x",LEN(G6)=0),"(*) Completar la celda de explicación",
CONCATENATE("(Si/No) Marcar con 'X' solo uno de los campos. (Explicación) Longitud Máxima de ",Explicacion_LongMaximo," caracteres")))</f>
        <v>(Si/No) Marcar con 'X' solo uno de los campos. (Explicación) Longitud Máxima de 1000 caracteres</v>
      </c>
      <c r="S6" s="67">
        <v>46</v>
      </c>
      <c r="U6"/>
      <c r="V6" s="68">
        <f>IF( AND(E6="",F6=""),0,IF(AND(F6&lt;&gt;"",G6=""),0,1))</f>
        <v>1</v>
      </c>
    </row>
    <row r="7" spans="1:22" ht="33.65" customHeight="1">
      <c r="A7" s="310" t="s">
        <v>459</v>
      </c>
      <c r="B7" s="310"/>
      <c r="C7" s="310"/>
      <c r="D7" s="310"/>
      <c r="E7" s="310"/>
      <c r="F7" s="310"/>
      <c r="G7" s="310"/>
      <c r="H7" s="310"/>
      <c r="J7"/>
      <c r="K7" s="53"/>
      <c r="V7" s="68"/>
    </row>
    <row r="8" spans="1:22" ht="34.5">
      <c r="A8" s="118"/>
      <c r="B8" s="139" t="s">
        <v>453</v>
      </c>
      <c r="C8" s="139" t="s">
        <v>460</v>
      </c>
      <c r="D8" s="119"/>
      <c r="E8" s="119"/>
      <c r="F8" s="119"/>
      <c r="G8" s="119"/>
      <c r="H8" s="119"/>
      <c r="J8" s="55"/>
      <c r="K8" s="53"/>
      <c r="V8" s="68"/>
    </row>
    <row r="9" spans="1:22" ht="23">
      <c r="A9" s="118"/>
      <c r="B9" s="140" t="s">
        <v>454</v>
      </c>
      <c r="C9" s="158" t="s">
        <v>15</v>
      </c>
      <c r="D9" s="119"/>
      <c r="E9" s="119"/>
      <c r="F9" s="119"/>
      <c r="G9" s="119"/>
      <c r="H9" s="119"/>
      <c r="J9" s="55"/>
      <c r="K9" s="53"/>
      <c r="S9" s="67">
        <v>400</v>
      </c>
      <c r="U9" s="1"/>
      <c r="V9" s="68"/>
    </row>
    <row r="10" spans="1:22" ht="13">
      <c r="A10" s="118"/>
      <c r="B10" s="140" t="s">
        <v>86</v>
      </c>
      <c r="C10" s="158"/>
      <c r="D10" s="119"/>
      <c r="E10" s="119"/>
      <c r="F10" s="119"/>
      <c r="G10" s="119"/>
      <c r="H10" s="119"/>
      <c r="J10" s="55"/>
      <c r="K10" s="53"/>
      <c r="S10" s="67">
        <v>401</v>
      </c>
      <c r="U10" s="1"/>
      <c r="V10" s="68"/>
    </row>
    <row r="11" spans="1:22" ht="13">
      <c r="A11" s="118"/>
      <c r="B11" s="140" t="s">
        <v>87</v>
      </c>
      <c r="C11" s="158"/>
      <c r="D11" s="119"/>
      <c r="E11" s="119"/>
      <c r="F11" s="119"/>
      <c r="G11" s="119"/>
      <c r="H11" s="119"/>
      <c r="J11" s="55"/>
      <c r="K11" s="53"/>
      <c r="S11" s="67">
        <v>402</v>
      </c>
      <c r="U11" s="1"/>
      <c r="V11" s="68"/>
    </row>
    <row r="12" spans="1:22" ht="13">
      <c r="A12" s="118"/>
      <c r="B12" s="140" t="s">
        <v>88</v>
      </c>
      <c r="C12" s="158" t="s">
        <v>15</v>
      </c>
      <c r="D12" s="119"/>
      <c r="E12" s="119"/>
      <c r="F12" s="119"/>
      <c r="G12" s="119"/>
      <c r="H12" s="119"/>
      <c r="J12" s="55"/>
      <c r="K12" s="53"/>
      <c r="S12" s="67">
        <v>403</v>
      </c>
      <c r="U12" s="1"/>
      <c r="V12" s="68"/>
    </row>
    <row r="13" spans="1:22" ht="13">
      <c r="A13" s="118"/>
      <c r="B13" s="140" t="s">
        <v>89</v>
      </c>
      <c r="C13" s="158"/>
      <c r="D13" s="119"/>
      <c r="E13" s="119"/>
      <c r="F13" s="119"/>
      <c r="G13" s="119"/>
      <c r="H13" s="119"/>
      <c r="J13" s="55"/>
      <c r="K13" s="53"/>
      <c r="S13" s="67">
        <v>404</v>
      </c>
      <c r="U13" s="1"/>
      <c r="V13" s="68"/>
    </row>
    <row r="14" spans="1:22" ht="23">
      <c r="A14" s="118"/>
      <c r="B14" s="141" t="s">
        <v>457</v>
      </c>
      <c r="C14" s="158" t="s">
        <v>15</v>
      </c>
      <c r="D14" s="119"/>
      <c r="E14" s="119"/>
      <c r="F14" s="119"/>
      <c r="G14" s="119"/>
      <c r="H14" s="119"/>
      <c r="J14" s="55"/>
      <c r="K14" s="53"/>
      <c r="S14" s="67">
        <v>405</v>
      </c>
      <c r="U14" s="1"/>
      <c r="V14" s="68"/>
    </row>
    <row r="15" spans="1:22" ht="13">
      <c r="A15" s="118"/>
      <c r="B15" s="141" t="s">
        <v>125</v>
      </c>
      <c r="C15" s="158"/>
      <c r="D15" s="119"/>
      <c r="E15" s="119"/>
      <c r="F15" s="119"/>
      <c r="G15" s="119"/>
      <c r="H15" s="119"/>
      <c r="J15" s="55"/>
      <c r="K15" s="53"/>
      <c r="S15" s="67">
        <v>406</v>
      </c>
      <c r="U15" s="1"/>
      <c r="V15" s="68"/>
    </row>
    <row r="16" spans="1:22" ht="41" customHeight="1">
      <c r="A16" s="118"/>
      <c r="B16" s="140" t="s">
        <v>90</v>
      </c>
      <c r="C16" s="298" t="s">
        <v>863</v>
      </c>
      <c r="D16" s="299"/>
      <c r="E16" s="299"/>
      <c r="F16" s="299"/>
      <c r="G16" s="299"/>
      <c r="H16" s="300"/>
      <c r="J16" s="55"/>
      <c r="K16" s="53"/>
      <c r="S16" s="67">
        <v>407</v>
      </c>
      <c r="U16" s="1"/>
      <c r="V16" s="68"/>
    </row>
    <row r="17" spans="1:22" ht="14.5">
      <c r="A17" s="311" t="s">
        <v>461</v>
      </c>
      <c r="B17" s="311"/>
      <c r="C17" s="311"/>
      <c r="D17" s="311"/>
      <c r="E17" s="311"/>
      <c r="F17" s="311"/>
      <c r="G17" s="311"/>
      <c r="H17" s="311"/>
      <c r="J17"/>
      <c r="K17" s="53"/>
      <c r="U17" s="1"/>
      <c r="V17" s="68"/>
    </row>
    <row r="18" spans="1:22" ht="14">
      <c r="A18" s="118"/>
      <c r="B18" s="120"/>
      <c r="C18" s="137" t="s">
        <v>354</v>
      </c>
      <c r="D18" s="158" t="s">
        <v>15</v>
      </c>
      <c r="E18" s="138" t="s">
        <v>2</v>
      </c>
      <c r="F18" s="158"/>
      <c r="G18" s="118"/>
      <c r="H18" s="118"/>
      <c r="J18" s="55"/>
      <c r="K18" s="41" t="str">
        <f>IF(( AND($D$18="x",$F$18="x") ),"(*) Marcar solo un valor: Si o No","")</f>
        <v/>
      </c>
      <c r="S18" s="67">
        <v>408</v>
      </c>
      <c r="U18" s="1"/>
      <c r="V18" s="68"/>
    </row>
    <row r="19" spans="1:22" ht="30.65" customHeight="1">
      <c r="A19" s="118"/>
      <c r="B19" s="311" t="s">
        <v>462</v>
      </c>
      <c r="C19" s="311"/>
      <c r="D19" s="311"/>
      <c r="E19" s="311"/>
      <c r="F19" s="311"/>
      <c r="G19" s="311"/>
      <c r="H19" s="311"/>
      <c r="J19"/>
      <c r="K19" s="53"/>
      <c r="U19" s="1"/>
      <c r="V19" s="68"/>
    </row>
    <row r="20" spans="1:22" ht="24" customHeight="1">
      <c r="A20" s="115"/>
      <c r="B20" s="194"/>
      <c r="C20" s="194"/>
      <c r="D20" s="194"/>
      <c r="E20" s="194"/>
      <c r="F20" s="194"/>
      <c r="G20" s="194"/>
      <c r="H20" s="194"/>
      <c r="J20" s="55"/>
      <c r="K20" s="53"/>
      <c r="S20" s="67">
        <v>409</v>
      </c>
      <c r="U20" s="1"/>
      <c r="V20" s="68"/>
    </row>
    <row r="21" spans="1:22" ht="27.75" customHeight="1">
      <c r="A21" s="226" t="s">
        <v>634</v>
      </c>
      <c r="B21" s="226"/>
      <c r="C21" s="226"/>
      <c r="D21" s="226"/>
      <c r="E21" s="226"/>
      <c r="F21" s="226"/>
      <c r="G21" s="226"/>
      <c r="H21" s="226"/>
      <c r="J21"/>
    </row>
    <row r="22" spans="1:22">
      <c r="B22" s="308" t="s">
        <v>91</v>
      </c>
      <c r="C22" s="308"/>
      <c r="D22" s="308"/>
      <c r="E22" s="307">
        <v>42458</v>
      </c>
      <c r="F22" s="307"/>
      <c r="G22" s="307"/>
      <c r="H22" s="307"/>
      <c r="S22" s="67">
        <v>139</v>
      </c>
      <c r="U22" s="1"/>
    </row>
    <row r="23" spans="1:22" ht="213" customHeight="1">
      <c r="B23" s="309" t="s">
        <v>458</v>
      </c>
      <c r="C23" s="309"/>
      <c r="D23" s="309"/>
      <c r="E23" s="208" t="s">
        <v>996</v>
      </c>
      <c r="F23" s="208"/>
      <c r="G23" s="208"/>
      <c r="H23" s="208"/>
      <c r="S23" s="67">
        <v>140</v>
      </c>
      <c r="U23"/>
    </row>
    <row r="24" spans="1:22" ht="39" customHeight="1">
      <c r="A24" s="226" t="s">
        <v>635</v>
      </c>
      <c r="B24" s="226"/>
      <c r="C24" s="226"/>
      <c r="D24" s="226"/>
      <c r="E24" s="226"/>
      <c r="F24" s="226"/>
      <c r="G24" s="226"/>
      <c r="H24" s="226"/>
      <c r="J24"/>
    </row>
    <row r="25" spans="1:22" ht="15.75" customHeight="1">
      <c r="B25" s="306" t="s">
        <v>96</v>
      </c>
      <c r="C25" s="223" t="s">
        <v>93</v>
      </c>
      <c r="D25" s="223"/>
      <c r="E25" s="223"/>
      <c r="F25" s="223"/>
      <c r="G25" s="223"/>
      <c r="H25" s="223"/>
    </row>
    <row r="26" spans="1:22" ht="19.5" customHeight="1">
      <c r="B26" s="306"/>
      <c r="C26" s="223" t="s">
        <v>94</v>
      </c>
      <c r="D26" s="223"/>
      <c r="E26" s="223"/>
      <c r="F26" s="223"/>
      <c r="G26" s="223" t="s">
        <v>95</v>
      </c>
      <c r="H26" s="223"/>
    </row>
    <row r="27" spans="1:22" ht="20.25" customHeight="1">
      <c r="B27" s="306"/>
      <c r="C27" s="3" t="s">
        <v>97</v>
      </c>
      <c r="D27" s="223" t="s">
        <v>98</v>
      </c>
      <c r="E27" s="223"/>
      <c r="F27" s="223"/>
      <c r="G27" s="3" t="s">
        <v>97</v>
      </c>
      <c r="H27" s="3" t="s">
        <v>98</v>
      </c>
      <c r="J27" s="58" t="s">
        <v>394</v>
      </c>
      <c r="K27" s="60" t="s">
        <v>395</v>
      </c>
      <c r="S27" s="67">
        <v>141</v>
      </c>
      <c r="U27"/>
    </row>
    <row r="28" spans="1:22" ht="15.75" customHeight="1">
      <c r="B28" s="76" t="s">
        <v>99</v>
      </c>
      <c r="C28" s="74"/>
      <c r="D28" s="305"/>
      <c r="E28" s="305"/>
      <c r="F28" s="305"/>
      <c r="G28" s="74"/>
      <c r="H28" s="74"/>
    </row>
    <row r="29" spans="1:22" ht="15.75" customHeight="1">
      <c r="B29" s="76" t="s">
        <v>99</v>
      </c>
      <c r="C29" s="74"/>
      <c r="D29" s="305"/>
      <c r="E29" s="305"/>
      <c r="F29" s="305"/>
      <c r="G29" s="74"/>
      <c r="H29" s="74"/>
    </row>
    <row r="30" spans="1:22" ht="15.75" customHeight="1">
      <c r="B30" s="75" t="s">
        <v>100</v>
      </c>
      <c r="C30" s="74"/>
      <c r="D30" s="305"/>
      <c r="E30" s="305"/>
      <c r="F30" s="305"/>
      <c r="G30" s="74"/>
      <c r="H30" s="74"/>
    </row>
    <row r="31" spans="1:22" ht="20">
      <c r="J31" s="59" t="s">
        <v>396</v>
      </c>
      <c r="K31" s="60" t="s">
        <v>397</v>
      </c>
      <c r="S31" s="67">
        <v>0</v>
      </c>
    </row>
  </sheetData>
  <sheetProtection algorithmName="SHA-512" hashValue="Sk6JSfyguKfEOz3WL8lZqj3aRRuT6IPMnUejwz1JMTdAVkYA5k2kjvIAqOKcDFFrIZ6xJ4EwIrz8yWduFvIC9A==" saltValue="huu/MRtDdf++FjHaxFKY7w==" spinCount="100000" sheet="1" objects="1" scenarios="1" formatCells="0" formatRows="0" insertRows="0"/>
  <dataConsolidate link="1"/>
  <mergeCells count="27">
    <mergeCell ref="E23:H23"/>
    <mergeCell ref="A5:D5"/>
    <mergeCell ref="A6:D6"/>
    <mergeCell ref="B22:D22"/>
    <mergeCell ref="B23:D23"/>
    <mergeCell ref="A21:H21"/>
    <mergeCell ref="A7:H7"/>
    <mergeCell ref="C16:H16"/>
    <mergeCell ref="A17:H17"/>
    <mergeCell ref="B19:H19"/>
    <mergeCell ref="B20:H20"/>
    <mergeCell ref="A1:H1"/>
    <mergeCell ref="A3:H3"/>
    <mergeCell ref="A4:D4"/>
    <mergeCell ref="D29:F29"/>
    <mergeCell ref="D30:F30"/>
    <mergeCell ref="A24:H24"/>
    <mergeCell ref="C26:F26"/>
    <mergeCell ref="D27:F27"/>
    <mergeCell ref="D28:F28"/>
    <mergeCell ref="B25:B27"/>
    <mergeCell ref="C25:H25"/>
    <mergeCell ref="G26:H26"/>
    <mergeCell ref="G4:H4"/>
    <mergeCell ref="G5:H5"/>
    <mergeCell ref="G6:H6"/>
    <mergeCell ref="E22:H22"/>
  </mergeCells>
  <dataValidations xWindow="558" yWindow="632" count="4">
    <dataValidation type="textLength" allowBlank="1" showErrorMessage="1" error="Cantidad de caracteres NO valido." sqref="G5:H6" xr:uid="{00000000-0002-0000-0600-000000000000}">
      <formula1>Explicacion_LongMinimo</formula1>
      <formula2>Explicacion_LongMaximo</formula2>
    </dataValidation>
    <dataValidation type="date" allowBlank="1" showInputMessage="1" showErrorMessage="1" error="Fecha No Valida" prompt="(dd/mm/yyyy)" sqref="E22:H22" xr:uid="{00000000-0002-0000-0600-000001000000}">
      <formula1>Fecha_Minimo</formula1>
      <formula2>Fecha_Maximo</formula2>
    </dataValidation>
    <dataValidation type="custom" allowBlank="1" showDropDown="1" showInputMessage="1" showErrorMessage="1" error="Valor NO Válido." prompt="Ingrese &quot;X&quot;" sqref="E5:F6 C9:C15 D18 F18" xr:uid="{00000000-0002-0000-0600-000002000000}">
      <formula1>COUNTIF(Respuesta_SINO,TRIM(CELL("contents")))=1</formula1>
    </dataValidation>
    <dataValidation type="decimal" allowBlank="1" showInputMessage="1" showErrorMessage="1" error="Valor NO Válido." prompt="Ingrese Número" sqref="C28:H30" xr:uid="{00000000-0002-0000-0600-000003000000}">
      <formula1>Decimal2_Minimo</formula1>
      <formula2>Decimal2_Maximo</formula2>
    </dataValidation>
  </dataValidations>
  <hyperlinks>
    <hyperlink ref="K3" location="Principal!A1" display="Volver al Indice"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V11"/>
  <sheetViews>
    <sheetView zoomScale="85" zoomScaleNormal="85" workbookViewId="0">
      <selection activeCell="E23" sqref="E23"/>
    </sheetView>
  </sheetViews>
  <sheetFormatPr baseColWidth="10" defaultColWidth="11.453125" defaultRowHeight="12.5"/>
  <cols>
    <col min="1" max="1" width="32.54296875" style="1" customWidth="1"/>
    <col min="2" max="2" width="10.453125" style="1" customWidth="1"/>
    <col min="3" max="3" width="5" style="1" customWidth="1"/>
    <col min="4" max="4" width="5.36328125" style="1" customWidth="1"/>
    <col min="5" max="5" width="9.6328125" style="1" customWidth="1"/>
    <col min="6" max="6" width="12" style="1" customWidth="1"/>
    <col min="7" max="7" width="12.08984375" style="1" customWidth="1"/>
    <col min="8" max="8" width="1.08984375" style="1" customWidth="1"/>
    <col min="9" max="9" width="5.36328125" style="1" bestFit="1" customWidth="1"/>
    <col min="10" max="10" width="45.90625" style="41" customWidth="1"/>
    <col min="11" max="12" width="2.453125" style="1" customWidth="1"/>
    <col min="13" max="13" width="3" style="1" customWidth="1"/>
    <col min="14" max="14" width="4.54296875" style="1" customWidth="1"/>
    <col min="15" max="15" width="5" style="1" customWidth="1"/>
    <col min="16" max="16" width="3.90625" style="1" customWidth="1"/>
    <col min="17" max="17" width="3.54296875" style="1" customWidth="1"/>
    <col min="18" max="18" width="5.08984375" style="1" customWidth="1"/>
    <col min="19" max="19" width="4.6328125" style="67" customWidth="1"/>
    <col min="20" max="20" width="6.08984375" style="1" customWidth="1"/>
    <col min="21" max="21" width="4" style="67" bestFit="1" customWidth="1"/>
    <col min="22" max="22" width="2.6328125" style="67" customWidth="1"/>
    <col min="23" max="16384" width="11.453125" style="1"/>
  </cols>
  <sheetData>
    <row r="1" spans="1:22" ht="14">
      <c r="A1" s="273" t="s">
        <v>30</v>
      </c>
      <c r="B1" s="273"/>
      <c r="C1" s="273"/>
      <c r="D1" s="273"/>
      <c r="E1" s="273"/>
      <c r="F1" s="273"/>
      <c r="G1" s="273"/>
      <c r="J1" s="94" t="str">
        <f>'1'!A6</f>
        <v>PILAR I: Derecho de los Accionistas</v>
      </c>
      <c r="U1" s="67">
        <v>1</v>
      </c>
    </row>
    <row r="2" spans="1:22"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c r="A3" s="209" t="s">
        <v>31</v>
      </c>
      <c r="B3" s="209"/>
      <c r="C3" s="209"/>
      <c r="D3" s="209"/>
      <c r="E3" s="209"/>
      <c r="F3" s="209"/>
      <c r="G3" s="209"/>
      <c r="J3" s="93" t="s">
        <v>355</v>
      </c>
      <c r="U3" s="67">
        <f>SUM(V:V)</f>
        <v>1</v>
      </c>
    </row>
    <row r="4" spans="1:22" ht="13">
      <c r="A4" s="292"/>
      <c r="B4" s="292"/>
      <c r="C4" s="99" t="s">
        <v>1</v>
      </c>
      <c r="D4" s="99" t="s">
        <v>2</v>
      </c>
      <c r="E4" s="207" t="s">
        <v>3</v>
      </c>
      <c r="F4" s="207"/>
      <c r="G4" s="207"/>
      <c r="I4" s="54" t="s">
        <v>388</v>
      </c>
    </row>
    <row r="5" spans="1:22" ht="36" customHeight="1">
      <c r="A5" s="261" t="s">
        <v>101</v>
      </c>
      <c r="B5" s="263"/>
      <c r="C5" s="98"/>
      <c r="D5" s="98" t="s">
        <v>15</v>
      </c>
      <c r="E5" s="220" t="s">
        <v>816</v>
      </c>
      <c r="F5" s="237"/>
      <c r="G5" s="221"/>
      <c r="I5" s="55" t="str">
        <f>CONCATENATE("(",LEN(E5),")")</f>
        <v>(32)</v>
      </c>
      <c r="J5" s="53"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67">
        <v>47</v>
      </c>
      <c r="V5" s="68">
        <f>IF( AND(C5="",D5=""),0,IF(AND(D5&lt;&gt;"",E5=""),0,1))</f>
        <v>1</v>
      </c>
    </row>
    <row r="6" spans="1:22" ht="24.75" customHeight="1">
      <c r="A6" s="312" t="s">
        <v>102</v>
      </c>
      <c r="B6" s="312"/>
      <c r="C6" s="312"/>
      <c r="D6" s="312"/>
      <c r="E6" s="312"/>
      <c r="F6" s="312"/>
      <c r="G6" s="312"/>
    </row>
    <row r="7" spans="1:22" ht="15.75" customHeight="1">
      <c r="A7" s="291"/>
      <c r="B7" s="291"/>
      <c r="C7" s="291"/>
      <c r="D7" s="291"/>
      <c r="E7" s="291"/>
      <c r="F7" s="14" t="s">
        <v>1</v>
      </c>
      <c r="G7" s="14" t="s">
        <v>2</v>
      </c>
    </row>
    <row r="8" spans="1:22" ht="13.5" customHeight="1">
      <c r="A8" s="308" t="s">
        <v>103</v>
      </c>
      <c r="B8" s="308"/>
      <c r="C8" s="308"/>
      <c r="D8" s="308"/>
      <c r="E8" s="308"/>
      <c r="F8" s="98"/>
      <c r="G8" s="98" t="s">
        <v>15</v>
      </c>
      <c r="J8" s="41" t="str">
        <f>IF(( AND($F$8="x",$G$8="x") ),"(*) Marcar solo un valor: Si o No","")</f>
        <v/>
      </c>
      <c r="S8" s="67">
        <v>142</v>
      </c>
    </row>
    <row r="9" spans="1:22" ht="27.75" customHeight="1">
      <c r="A9" s="308" t="s">
        <v>104</v>
      </c>
      <c r="B9" s="308"/>
      <c r="C9" s="308"/>
      <c r="D9" s="308"/>
      <c r="E9" s="308"/>
      <c r="F9" s="98"/>
      <c r="G9" s="98" t="s">
        <v>15</v>
      </c>
      <c r="J9" s="41" t="str">
        <f>IF(( AND($F$9="x",$G$9="x") ),"(*) Marcar solo un valor: Si o No","")</f>
        <v/>
      </c>
      <c r="S9" s="67">
        <v>143</v>
      </c>
    </row>
    <row r="10" spans="1:22" ht="41.4" customHeight="1">
      <c r="A10" s="309" t="s">
        <v>636</v>
      </c>
      <c r="B10" s="309"/>
      <c r="C10" s="309"/>
      <c r="D10" s="309"/>
      <c r="E10" s="309"/>
      <c r="F10" s="98"/>
      <c r="G10" s="98" t="s">
        <v>15</v>
      </c>
      <c r="J10" s="41" t="str">
        <f>IF(( AND($F$10="x",$G$10="x") ),"(*) Marcar solo un valor: Si o No","")</f>
        <v/>
      </c>
      <c r="S10" s="67">
        <v>144</v>
      </c>
      <c r="U10" s="1"/>
    </row>
    <row r="11" spans="1:22" ht="66.650000000000006" customHeight="1">
      <c r="A11" s="135" t="s">
        <v>637</v>
      </c>
      <c r="B11" s="298"/>
      <c r="C11" s="299"/>
      <c r="D11" s="299"/>
      <c r="E11" s="299"/>
      <c r="F11" s="299"/>
      <c r="G11" s="300"/>
      <c r="S11" s="67">
        <v>145</v>
      </c>
      <c r="U11"/>
    </row>
  </sheetData>
  <sheetProtection algorithmName="SHA-512" hashValue="S+P+EUFRI8FcaaniSjDbf1HZ3vHyfWgbNmJsu3cHdDaxzaOSXKLUAN+YCjaZBKffag3AAb71g+p3enIHtsQw/g==" saltValue="raydSDbienvx9j4dWRY+EQ==" spinCount="100000" sheet="1" objects="1" scenarios="1" formatRows="0"/>
  <mergeCells count="12">
    <mergeCell ref="B11:G11"/>
    <mergeCell ref="A7:E7"/>
    <mergeCell ref="A8:E8"/>
    <mergeCell ref="A9:E9"/>
    <mergeCell ref="A10:E10"/>
    <mergeCell ref="A1:G1"/>
    <mergeCell ref="A3:G3"/>
    <mergeCell ref="A4:B4"/>
    <mergeCell ref="A6:G6"/>
    <mergeCell ref="E4:G4"/>
    <mergeCell ref="E5:G5"/>
    <mergeCell ref="A5:B5"/>
  </mergeCells>
  <dataValidations count="2">
    <dataValidation type="textLength" allowBlank="1" showErrorMessage="1" error="Cantidad de caracteres NO valido." sqref="E5:G5" xr:uid="{00000000-0002-0000-0700-000000000000}">
      <formula1>Explicacion_LongMinimo</formula1>
      <formula2>Explicacion_LongMaximo</formula2>
    </dataValidation>
    <dataValidation type="custom" allowBlank="1" showDropDown="1" showInputMessage="1" showErrorMessage="1" error="Valor NO Válido." prompt="Ingrese &quot;X&quot;" sqref="C5:D5 F8:G10" xr:uid="{00000000-0002-0000-0700-000001000000}">
      <formula1>COUNTIF(Respuesta_SINO,TRIM(CELL("contents")))=1</formula1>
    </dataValidation>
  </dataValidations>
  <hyperlinks>
    <hyperlink ref="J3" location="Principal!A1" display="Volver al Indice"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V9"/>
  <sheetViews>
    <sheetView zoomScale="85" zoomScaleNormal="85" workbookViewId="0">
      <selection activeCell="H4" sqref="H4:I4"/>
    </sheetView>
  </sheetViews>
  <sheetFormatPr baseColWidth="10" defaultColWidth="11.453125" defaultRowHeight="12.5"/>
  <cols>
    <col min="1" max="1" width="46.90625" style="1" customWidth="1"/>
    <col min="2" max="2" width="4.6328125" style="1" customWidth="1"/>
    <col min="3" max="3" width="4.54296875" style="1" customWidth="1"/>
    <col min="4" max="4" width="24.08984375" style="1" customWidth="1"/>
    <col min="5" max="5" width="4.36328125" style="1" customWidth="1"/>
    <col min="6" max="6" width="1.54296875" style="1" customWidth="1"/>
    <col min="7" max="7" width="5.36328125" style="1" bestFit="1" customWidth="1"/>
    <col min="8" max="8" width="46.54296875" style="41" customWidth="1"/>
    <col min="9" max="11" width="3.6328125" style="1" customWidth="1"/>
    <col min="12" max="18" width="2.453125" style="1" customWidth="1"/>
    <col min="19" max="19" width="4" style="67" bestFit="1" customWidth="1"/>
    <col min="20" max="20" width="8.36328125" style="1" customWidth="1"/>
    <col min="21" max="21" width="4" style="67" bestFit="1" customWidth="1"/>
    <col min="22" max="22" width="2.6328125" style="67" customWidth="1"/>
    <col min="23" max="16384" width="11.453125" style="1"/>
  </cols>
  <sheetData>
    <row r="1" spans="1:22" ht="14">
      <c r="A1" s="217" t="s">
        <v>32</v>
      </c>
      <c r="B1" s="217"/>
      <c r="C1" s="217"/>
      <c r="D1" s="217"/>
      <c r="E1" s="217"/>
      <c r="H1" s="94" t="str">
        <f>'1'!A6</f>
        <v>PILAR I: Derecho de los Accionistas</v>
      </c>
      <c r="U1" s="67">
        <v>2</v>
      </c>
    </row>
    <row r="2" spans="1:22" hidden="1">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c r="A3" s="209" t="s">
        <v>33</v>
      </c>
      <c r="B3" s="209"/>
      <c r="C3" s="209"/>
      <c r="D3" s="209"/>
      <c r="E3" s="209"/>
      <c r="H3" s="93" t="s">
        <v>355</v>
      </c>
      <c r="U3" s="67">
        <f>SUM(V:V)</f>
        <v>2</v>
      </c>
    </row>
    <row r="4" spans="1:22" ht="13">
      <c r="B4" s="99" t="s">
        <v>1</v>
      </c>
      <c r="C4" s="99" t="s">
        <v>2</v>
      </c>
      <c r="D4" s="207" t="s">
        <v>3</v>
      </c>
      <c r="E4" s="207"/>
      <c r="G4" s="54" t="s">
        <v>388</v>
      </c>
    </row>
    <row r="5" spans="1:22" ht="183" customHeight="1">
      <c r="A5" s="134" t="s">
        <v>638</v>
      </c>
      <c r="B5" s="98"/>
      <c r="C5" s="98" t="s">
        <v>15</v>
      </c>
      <c r="D5" s="208" t="s">
        <v>817</v>
      </c>
      <c r="E5" s="208"/>
      <c r="G5" s="55" t="str">
        <f>CONCATENATE("(",LEN(D5),")")</f>
        <v>(474)</v>
      </c>
      <c r="H5" s="53"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67">
        <v>48</v>
      </c>
      <c r="U5"/>
      <c r="V5" s="68">
        <f>IF( AND(B5="",C5=""),0,IF(AND(C5&lt;&gt;"",D5=""),0,1))</f>
        <v>1</v>
      </c>
    </row>
    <row r="6" spans="1:22" ht="57" customHeight="1">
      <c r="A6" s="134" t="s">
        <v>639</v>
      </c>
      <c r="B6" s="98" t="s">
        <v>15</v>
      </c>
      <c r="C6" s="98"/>
      <c r="D6" s="208"/>
      <c r="E6" s="208"/>
      <c r="G6" s="55" t="str">
        <f>CONCATENATE("(",LEN(D6),")")</f>
        <v>(0)</v>
      </c>
      <c r="H6" s="53"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67">
        <v>49</v>
      </c>
      <c r="U6"/>
      <c r="V6" s="68">
        <f>IF( AND(B6="",C6=""),0,IF(AND(C6&lt;&gt;"",D6=""),0,1))</f>
        <v>1</v>
      </c>
    </row>
    <row r="7" spans="1:22" ht="39.75" customHeight="1">
      <c r="A7" s="267" t="s">
        <v>105</v>
      </c>
      <c r="B7" s="267"/>
      <c r="C7" s="267"/>
      <c r="D7" s="267"/>
      <c r="E7" s="267"/>
    </row>
    <row r="8" spans="1:22" ht="14.5">
      <c r="A8" s="17" t="s">
        <v>106</v>
      </c>
      <c r="B8" s="244">
        <v>0</v>
      </c>
      <c r="C8" s="246"/>
      <c r="D8" s="4"/>
      <c r="E8" s="4"/>
      <c r="H8" s="41" t="str">
        <f xml:space="preserve"> IF(AND(AND(ISNUMBER(B8),LEN(B8)&lt;=11)=FALSE,B8&lt;&gt;""),CONCATENATE("Valor No válido en: ",$A$8),""
)</f>
        <v/>
      </c>
      <c r="S8" s="67">
        <v>146</v>
      </c>
    </row>
    <row r="9" spans="1:22" ht="14.5">
      <c r="A9" s="17" t="s">
        <v>107</v>
      </c>
      <c r="B9" s="244">
        <v>0</v>
      </c>
      <c r="C9" s="246"/>
      <c r="D9" s="4"/>
      <c r="E9" s="4"/>
      <c r="H9" s="41" t="str">
        <f xml:space="preserve"> IF(AND(AND(ISNUMBER(B9),LEN(B9)&lt;=11)=FALSE,B9&lt;&gt;""),CONCATENATE("Valor No válido en: ",$A$9),""
)</f>
        <v/>
      </c>
      <c r="S9" s="67">
        <v>147</v>
      </c>
    </row>
  </sheetData>
  <sheetProtection algorithmName="SHA-512" hashValue="WHAokaNMCC/0i1yGbKRH3t3kpuzViZ/zr5MlfNr5N/dcEcDQuIjBnTwsGYc1FKxV7qfzHf0xCih9H0DKl8S86w==" saltValue="DzCKAlYVbpqedxOMfOYlBQ==" spinCount="100000" sheet="1" objects="1" scenarios="1" formatRows="0"/>
  <mergeCells count="8">
    <mergeCell ref="A3:E3"/>
    <mergeCell ref="A1:E1"/>
    <mergeCell ref="A7:E7"/>
    <mergeCell ref="B8:C8"/>
    <mergeCell ref="B9:C9"/>
    <mergeCell ref="D4:E4"/>
    <mergeCell ref="D5:E5"/>
    <mergeCell ref="D6:E6"/>
  </mergeCells>
  <dataValidations count="3">
    <dataValidation type="textLength" allowBlank="1" showErrorMessage="1" error="Cantidad de caracteres NO valido." sqref="D5:D6" xr:uid="{00000000-0002-0000-0800-000000000000}">
      <formula1>Explicacion_LongMinimo</formula1>
      <formula2>Explicacion_LongMaximo</formula2>
    </dataValidation>
    <dataValidation type="custom" allowBlank="1" showDropDown="1" showInputMessage="1" showErrorMessage="1" error="Valor NO Válido." prompt="Ingrese &quot;X&quot;" sqref="B5:C6" xr:uid="{00000000-0002-0000-0800-000001000000}">
      <formula1>COUNTIF(Respuesta_SINO,TRIM(CELL("contents")))=1</formula1>
    </dataValidation>
    <dataValidation type="whole" allowBlank="1" showInputMessage="1" showErrorMessage="1" error="Valor NO Válido." prompt="Ingrese Número" sqref="B8:C9" xr:uid="{00000000-0002-0000-0800-000002000000}">
      <formula1>Entero_Minimo</formula1>
      <formula2>Entero_Maximo</formula2>
    </dataValidation>
  </dataValidations>
  <hyperlinks>
    <hyperlink ref="H3" location="Principal!A1" display="Volver al Indice" xr:uid="{00000000-0004-0000-08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37</vt:i4>
      </vt:variant>
      <vt:variant>
        <vt:lpstr>Rangos con nombre</vt:lpstr>
      </vt:variant>
      <vt:variant>
        <vt:i4>44</vt:i4>
      </vt:variant>
    </vt:vector>
  </HeadingPairs>
  <TitlesOfParts>
    <vt:vector size="81" baseType="lpstr">
      <vt:lpstr>Principal</vt:lpstr>
      <vt:lpstr>Ayuda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SeccionC</vt:lpstr>
      <vt:lpstr>Hoja1</vt:lpstr>
      <vt:lpstr>TC</vt:lpstr>
      <vt:lpstr>Validacion</vt:lpstr>
      <vt:lpstr>'1'!Área_de_impresión</vt:lpstr>
      <vt:lpstr>'10'!Área_de_impresión</vt:lpstr>
      <vt:lpstr>'11'!Área_de_impresión</vt:lpstr>
      <vt:lpstr>'12'!Área_de_impresión</vt:lpstr>
      <vt:lpstr>'13'!Área_de_impresión</vt:lpstr>
      <vt:lpstr>'14'!Área_de_impresión</vt:lpstr>
      <vt:lpstr>'15'!Área_de_impresión</vt:lpstr>
      <vt:lpstr>'16'!Área_de_impresión</vt:lpstr>
      <vt:lpstr>'17'!Área_de_impresión</vt:lpstr>
      <vt:lpstr>'18'!Área_de_impresión</vt:lpstr>
      <vt:lpstr>'19'!Área_de_impresión</vt:lpstr>
      <vt:lpstr>'2'!Área_de_impresión</vt:lpstr>
      <vt:lpstr>'20'!Área_de_impresión</vt:lpstr>
      <vt:lpstr>'21'!Área_de_impresión</vt:lpstr>
      <vt:lpstr>'22'!Área_de_impresión</vt:lpstr>
      <vt:lpstr>'23'!Área_de_impresión</vt:lpstr>
      <vt:lpstr>'24'!Área_de_impresión</vt:lpstr>
      <vt:lpstr>'25'!Área_de_impresión</vt:lpstr>
      <vt:lpstr>'26'!Área_de_impresión</vt:lpstr>
      <vt:lpstr>'27'!Área_de_impresión</vt:lpstr>
      <vt:lpstr>'28'!Área_de_impresión</vt:lpstr>
      <vt:lpstr>'29'!Área_de_impresión</vt:lpstr>
      <vt:lpstr>'3'!Área_de_impresión</vt:lpstr>
      <vt:lpstr>'30'!Área_de_impresión</vt:lpstr>
      <vt:lpstr>'31'!Área_de_impresión</vt:lpstr>
      <vt:lpstr>'4'!Área_de_impresión</vt:lpstr>
      <vt:lpstr>'5'!Área_de_impresión</vt:lpstr>
      <vt:lpstr>'6'!Área_de_impresión</vt:lpstr>
      <vt:lpstr>'7'!Área_de_impresión</vt:lpstr>
      <vt:lpstr>'8'!Área_de_impresión</vt:lpstr>
      <vt:lpstr>'9'!Área_de_impresión</vt:lpstr>
      <vt:lpstr>Principal!Área_de_impresión</vt:lpstr>
      <vt:lpstr>SeccionC!Área_de_impresión</vt:lpstr>
      <vt:lpstr>Decimal_Maximo</vt:lpstr>
      <vt:lpstr>Decimal_Minimo</vt:lpstr>
      <vt:lpstr>Decimal2_Maximo</vt:lpstr>
      <vt:lpstr>Decimal2_Minimo</vt:lpstr>
      <vt:lpstr>Entero_Maximo</vt:lpstr>
      <vt:lpstr>Entero_Minimo</vt:lpstr>
      <vt:lpstr>Explicacion_LongMaximo</vt:lpstr>
      <vt:lpstr>Explicacion_LongMinimo</vt:lpstr>
      <vt:lpstr>Fecha_Maximo</vt:lpstr>
      <vt:lpstr>Fecha_Minimo</vt:lpstr>
      <vt:lpstr>Respuesta_SINO</vt:lpstr>
    </vt:vector>
  </TitlesOfParts>
  <Company>SMV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SMV</dc:creator>
  <cp:lastModifiedBy>Carla Alessandra Mur Mendiola</cp:lastModifiedBy>
  <cp:lastPrinted>2015-02-23T21:39:38Z</cp:lastPrinted>
  <dcterms:created xsi:type="dcterms:W3CDTF">2014-10-06T22:57:50Z</dcterms:created>
  <dcterms:modified xsi:type="dcterms:W3CDTF">2026-03-04T17:12:54Z</dcterms:modified>
</cp:coreProperties>
</file>